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Содержание" sheetId="2" r:id="rId2"/>
    <sheet name="расчет" sheetId="3" r:id="rId3"/>
  </sheets>
  <definedNames/>
  <calcPr fullCalcOnLoad="1"/>
</workbook>
</file>

<file path=xl/sharedStrings.xml><?xml version="1.0" encoding="utf-8"?>
<sst xmlns="http://schemas.openxmlformats.org/spreadsheetml/2006/main" count="273" uniqueCount="162">
  <si>
    <t>Отчет о выполнении  ОАО  ''Домоуправляющая Компания Советского района'' договора управления многоквартирным домом по адресу: ул. Генкиной, д. 100</t>
  </si>
  <si>
    <t>за период    01.01.2013   по   31.12.2013</t>
  </si>
  <si>
    <t>Год постройки:   1982</t>
  </si>
  <si>
    <t>Общая площадь МКД:   10 967,1 кв.м</t>
  </si>
  <si>
    <t>Общая плошадь жилых помещений:   6 643,7 кв.м</t>
  </si>
  <si>
    <t>Категория:   2</t>
  </si>
  <si>
    <t>Размер платы за содержание и ремонт жилья установлен в соответствии с протоколом общего собрания собственников от 14.06.2012г. №2</t>
  </si>
  <si>
    <t>Размер платы за коммунальные услуги (ГВС, ХВС, отопление, водоотведение) установлен согласно тарифов РСТ</t>
  </si>
  <si>
    <t>Часть 1</t>
  </si>
  <si>
    <t>Жилищно-коммунальные услуги</t>
  </si>
  <si>
    <t>Начислено, руб.</t>
  </si>
  <si>
    <t>Оплачено, руб.</t>
  </si>
  <si>
    <t>Задолженность по дому, руб.</t>
  </si>
  <si>
    <t>Остаток средств на 01.01.2014г.</t>
  </si>
  <si>
    <t>за 2013 год</t>
  </si>
  <si>
    <t>По состоянию на 01.01.2014г. с учетом прошлых лет</t>
  </si>
  <si>
    <t>Содержание МКД</t>
  </si>
  <si>
    <t>-</t>
  </si>
  <si>
    <t>Текущий ремонт</t>
  </si>
  <si>
    <t>Капитальный ремонт</t>
  </si>
  <si>
    <t>Отопление</t>
  </si>
  <si>
    <t>Горячее водоснабжение</t>
  </si>
  <si>
    <t>Холодное водоснабжение</t>
  </si>
  <si>
    <t>Водоотведение</t>
  </si>
  <si>
    <t>Поступления по договорам об использовании объектов общего имущества за 2013 год</t>
  </si>
  <si>
    <t>наименование договора</t>
  </si>
  <si>
    <t>дата заключения</t>
  </si>
  <si>
    <t>сумма договора</t>
  </si>
  <si>
    <t>сумма оплаты, руб.</t>
  </si>
  <si>
    <t>организация</t>
  </si>
  <si>
    <t xml:space="preserve">на что направлены </t>
  </si>
  <si>
    <t xml:space="preserve">№189-ОНРИ </t>
  </si>
  <si>
    <t>Лифтборд-НН ООО</t>
  </si>
  <si>
    <t>№68ОНРИ об использовании общего им-ва собственников помещений МКД для присоединения и эксп-ции рекламной конструкции</t>
  </si>
  <si>
    <t>РА Мост ООО</t>
  </si>
  <si>
    <t>№729 возмездного использования общего имущества</t>
  </si>
  <si>
    <t>Ростелеком ОАО</t>
  </si>
  <si>
    <t>№32РВИ возмездного использования общего имущества</t>
  </si>
  <si>
    <t>Линк-Инвест ООО</t>
  </si>
  <si>
    <t>№253/ОНРИ</t>
  </si>
  <si>
    <t>№197-ОНРИ об использовании общего им-ва собственников помещений МКД для крепления и эксп-ции телекоммуникационного оборудования</t>
  </si>
  <si>
    <t>Мобильные Телесистемы ОАО</t>
  </si>
  <si>
    <t>ИТОГО:</t>
  </si>
  <si>
    <t>Часть 2</t>
  </si>
  <si>
    <t>Содержание жилья</t>
  </si>
  <si>
    <t>Статья / Наименование работ</t>
  </si>
  <si>
    <t>Сумма</t>
  </si>
  <si>
    <t>Организация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</si>
  <si>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 / Освещение помещений общего пользования и наружного освещения / Обеспечение установленных законодательством РФ температуры и влажности в помещениях общего пользования /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 / Подготовка многоквартирного дома к сезонной эксплуатации</t>
  </si>
  <si>
    <t>Вспомогательные помещения здания (лестничные клетки, чердаки, подвалы) с проверкой оборудования и коммуникаций, находящихся в них</t>
  </si>
  <si>
    <t>Полтавский ООО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</si>
  <si>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</si>
  <si>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Кровля</t>
  </si>
  <si>
    <t>Фасады</t>
  </si>
  <si>
    <t>Холодное и горячее водоснабжение, канализация, отопление в местах общего пользования</t>
  </si>
  <si>
    <t xml:space="preserve">Электрооборудование </t>
  </si>
  <si>
    <t xml:space="preserve">Замена автоматов, переключателей пакетных, устройств защитного отключения, выключателей </t>
  </si>
  <si>
    <t>Замена светильников (ламп накаливания)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</si>
  <si>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</si>
  <si>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</si>
  <si>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Герметизация вводов в подвальные помещения и технические подполья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</si>
  <si>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</si>
  <si>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Мелкий ремонт инженерного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</si>
  <si>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</si>
  <si>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</si>
  <si>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Консервация системы отопления (при наличии системы отопления)</t>
  </si>
  <si>
    <t>Мелкий ремонт частей кровель: герметизация гребней, свищей в случае протечек</t>
  </si>
  <si>
    <t>Очистка кровель от посторонних предметов и мусора</t>
  </si>
  <si>
    <t>Переключение внутреннего водостока на зимний режим работы</t>
  </si>
  <si>
    <t>Переключение внутреннего водостока на летний режим работы</t>
  </si>
  <si>
    <t>Приведение в порядок чердачных и подвальных помещений за исключением ремонта</t>
  </si>
  <si>
    <t>Промывка, гидравлическое испытание и устранение незначительных неисправностей системы отопления</t>
  </si>
  <si>
    <t>Укрепление водосточных труб, колен, воронок</t>
  </si>
  <si>
    <t>2.2 Санитарное содержание помещений общего пользования</t>
  </si>
  <si>
    <t>Влажное подметание лестничных площадок и маршей</t>
  </si>
  <si>
    <t>Территория ООО</t>
  </si>
  <si>
    <t xml:space="preserve">Мытье лестничных площадок и маршей </t>
  </si>
  <si>
    <t>Мытье пола кабины лифта</t>
  </si>
  <si>
    <t>Подметание мест перед загрузочными камерами мусоропроводов</t>
  </si>
  <si>
    <t xml:space="preserve">Уборка площадки перед входом в подъезд </t>
  </si>
  <si>
    <t>2.3 Обслуживание мусоропроводов</t>
  </si>
  <si>
    <t>Дезинфекция мусоросборников</t>
  </si>
  <si>
    <t>Очистка и дезинфекция всех элементов ствола мусоропровода</t>
  </si>
  <si>
    <t>Уборка мусороприемных камер</t>
  </si>
  <si>
    <t>Удаление мусора из мусороприемных камер</t>
  </si>
  <si>
    <t>Устранение засора ствола мусоропроводов</t>
  </si>
  <si>
    <t>2.4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</si>
  <si>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</si>
  <si>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</si>
  <si>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</si>
  <si>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</si>
  <si>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детских площадках</t>
  </si>
  <si>
    <t>Уборка мусора на контейнерных площадках</t>
  </si>
  <si>
    <t>2.5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</si>
  <si>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Окраска элементов благоустройства</t>
  </si>
  <si>
    <t>Покос травы</t>
  </si>
  <si>
    <t xml:space="preserve">Снос сухих, аварийных, потерявших вид больных деревьев </t>
  </si>
  <si>
    <t>Крона ООО</t>
  </si>
  <si>
    <t>2.6 Санитарное содержание помещений общего пользования</t>
  </si>
  <si>
    <t>Дератизация и дезинсекция</t>
  </si>
  <si>
    <t>Гиперион ООО</t>
  </si>
  <si>
    <t xml:space="preserve">2.7 Сбор и вывоз твердых бытовых отходов, крупногабаритного мусора (КГМ) </t>
  </si>
  <si>
    <t>Вывоз КГМ, вывоз твердых бытовых отходов</t>
  </si>
  <si>
    <t>ЭП-2 ООО, РЭП-2 ООО</t>
  </si>
  <si>
    <t>2.8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</si>
  <si>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</si>
  <si>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Сити-сервис ООО, Спецсервис ООО</t>
  </si>
  <si>
    <t>2.9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</si>
  <si>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Обслуживание лифтового оборудования</t>
  </si>
  <si>
    <t>Приволжская лифтовая компания ООО</t>
  </si>
  <si>
    <t>Техническое освидетельствование лифтов, электро-измерительные работы</t>
  </si>
  <si>
    <t>НЦТД ООО</t>
  </si>
  <si>
    <t>2.10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</si>
  <si>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</si>
  <si>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Нагорная аварийная служба ООО</t>
  </si>
  <si>
    <t>Прием заявок и устранение аварийных ситуаций</t>
  </si>
  <si>
    <t>2.11 Управление многоквартирным домом</t>
  </si>
  <si>
    <t>Расходы по управлению многоквартирным домом</t>
  </si>
  <si>
    <t>Домоуправляющая компания Советского района ОАО</t>
  </si>
  <si>
    <t>2.12 Информационно-расчетное обслуживание</t>
  </si>
  <si>
    <t>Центр-СБК ООО</t>
  </si>
  <si>
    <t>статья расходов</t>
  </si>
  <si>
    <t>наименование работ</t>
  </si>
  <si>
    <t>сумма, руб.</t>
  </si>
  <si>
    <t>Канализация</t>
  </si>
  <si>
    <t>Ремонт системы водоотведения</t>
  </si>
  <si>
    <t>Подвал</t>
  </si>
  <si>
    <t>Очистка подвала от мусора</t>
  </si>
  <si>
    <t>Подъезд</t>
  </si>
  <si>
    <t>Установка метал. перегородки</t>
  </si>
  <si>
    <t>Проведение диагностирования лифтового оборудования и выполнение работ по продлению сроков эксплуатации</t>
  </si>
  <si>
    <t>Диагностика и ремонт отдельных узлов лифтового оборудования (лебедки, катушек и др.)</t>
  </si>
  <si>
    <t>Замена стояка ХВС</t>
  </si>
  <si>
    <t>Центральное отопление</t>
  </si>
  <si>
    <t>Замена радиаторов</t>
  </si>
  <si>
    <t>не проводился</t>
  </si>
  <si>
    <t>Генеральный директор</t>
  </si>
  <si>
    <t>Е.В.Сазанов</t>
  </si>
  <si>
    <t>ОАО "ДК Советского района"</t>
  </si>
  <si>
    <t>Вспомогательные помещения здания (лестничные клетки, чердаки, подвалы, технические подполья) с проверкой оборудования и коммуникаций, находящихся в них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</si>
  <si>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</si>
  <si>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</si>
  <si>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Восстановление тепловой изоляции на трубопроводах, расширительных баках, регулирующей арматуре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</si>
  <si>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ремонта; ограждение приямков в подвалах,</t>
  </si>
  <si>
    <t>Очистка металлической решетки и приямка</t>
  </si>
  <si>
    <t>Очистка приямка</t>
  </si>
  <si>
    <t>НАС</t>
  </si>
  <si>
    <t>ИТОГО / раз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</si>
  <si>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</si>
  <si>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</si>
  <si>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</si>
  <si>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</si>
  <si>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</si>
  <si>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</si>
  <si>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</si>
  <si>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</si>
  <si>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</si>
  <si>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</si>
  <si>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</si>
  <si>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</si>
  <si>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ВСЕГО</t>
  </si>
  <si>
    <t>1,12+1,78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</si>
</sst>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.00"/>
    <numFmt numFmtId="167" formatCode="DD/MM/YYYY"/>
  </numFmts>
  <fonts count="15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98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2" fillId="0" borderId="0" xfId="21" applyFont="1" applyAlignment="1">
      <alignment horizontal="center"/>
      <protection/>
    </xf>
    <xf numFmtId="164" fontId="3" fillId="0" borderId="0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21" applyFont="1" applyBorder="1" applyAlignment="1">
      <alignment horizontal="left" vertical="center" wrapText="1"/>
      <protection/>
    </xf>
    <xf numFmtId="164" fontId="4" fillId="0" borderId="1" xfId="21" applyFont="1" applyBorder="1" applyAlignment="1">
      <alignment horizontal="center" vertical="top"/>
      <protection/>
    </xf>
    <xf numFmtId="164" fontId="2" fillId="2" borderId="2" xfId="21" applyFont="1" applyFill="1" applyBorder="1" applyAlignment="1">
      <alignment horizontal="center" vertical="center" wrapText="1"/>
      <protection/>
    </xf>
    <xf numFmtId="164" fontId="2" fillId="0" borderId="2" xfId="21" applyFont="1" applyBorder="1">
      <alignment/>
      <protection/>
    </xf>
    <xf numFmtId="166" fontId="2" fillId="0" borderId="2" xfId="21" applyNumberFormat="1" applyFont="1" applyBorder="1" applyAlignment="1">
      <alignment vertical="center"/>
      <protection/>
    </xf>
    <xf numFmtId="166" fontId="2" fillId="0" borderId="2" xfId="21" applyNumberFormat="1" applyFont="1" applyBorder="1" applyAlignment="1">
      <alignment horizontal="right" vertical="center"/>
      <protection/>
    </xf>
    <xf numFmtId="166" fontId="2" fillId="0" borderId="2" xfId="21" applyNumberFormat="1" applyFont="1" applyBorder="1" applyAlignment="1">
      <alignment horizontal="center" vertical="center"/>
      <protection/>
    </xf>
    <xf numFmtId="164" fontId="5" fillId="2" borderId="2" xfId="21" applyFont="1" applyFill="1" applyBorder="1" applyAlignment="1">
      <alignment horizontal="center" vertical="center"/>
      <protection/>
    </xf>
    <xf numFmtId="164" fontId="2" fillId="0" borderId="2" xfId="21" applyFont="1" applyBorder="1" applyAlignment="1">
      <alignment vertical="top" wrapText="1"/>
      <protection/>
    </xf>
    <xf numFmtId="167" fontId="2" fillId="0" borderId="2" xfId="21" applyNumberFormat="1" applyFont="1" applyBorder="1" applyAlignment="1">
      <alignment horizontal="center" vertical="center"/>
      <protection/>
    </xf>
    <xf numFmtId="164" fontId="2" fillId="0" borderId="2" xfId="21" applyFont="1" applyBorder="1" applyAlignment="1">
      <alignment horizontal="center" vertical="center"/>
      <protection/>
    </xf>
    <xf numFmtId="164" fontId="2" fillId="0" borderId="2" xfId="21" applyFont="1" applyBorder="1" applyAlignment="1">
      <alignment horizontal="center" vertical="center" wrapText="1"/>
      <protection/>
    </xf>
    <xf numFmtId="164" fontId="2" fillId="2" borderId="2" xfId="21" applyFont="1" applyFill="1" applyBorder="1" applyAlignment="1">
      <alignment horizontal="right" vertical="center" indent="1"/>
      <protection/>
    </xf>
    <xf numFmtId="166" fontId="2" fillId="2" borderId="2" xfId="21" applyNumberFormat="1" applyFont="1" applyFill="1" applyBorder="1" applyAlignment="1">
      <alignment horizontal="right" vertical="center"/>
      <protection/>
    </xf>
    <xf numFmtId="164" fontId="4" fillId="0" borderId="0" xfId="21" applyFont="1" applyBorder="1" applyAlignment="1">
      <alignment horizontal="center" vertical="top"/>
      <protection/>
    </xf>
    <xf numFmtId="164" fontId="6" fillId="2" borderId="2" xfId="21" applyFont="1" applyFill="1" applyBorder="1" applyAlignment="1">
      <alignment horizontal="left" vertical="center"/>
      <protection/>
    </xf>
    <xf numFmtId="164" fontId="3" fillId="2" borderId="2" xfId="21" applyNumberFormat="1" applyFont="1" applyFill="1" applyBorder="1" applyAlignment="1" applyProtection="1">
      <alignment horizontal="center" vertical="top" wrapText="1"/>
      <protection/>
    </xf>
    <xf numFmtId="166" fontId="3" fillId="2" borderId="2" xfId="21" applyNumberFormat="1" applyFont="1" applyFill="1" applyBorder="1" applyAlignment="1">
      <alignment horizontal="center" vertical="center"/>
      <protection/>
    </xf>
    <xf numFmtId="164" fontId="3" fillId="0" borderId="2" xfId="21" applyNumberFormat="1" applyFont="1" applyFill="1" applyBorder="1" applyAlignment="1" applyProtection="1">
      <alignment horizontal="left" vertical="center" wrapText="1"/>
      <protection/>
    </xf>
    <xf numFmtId="164" fontId="7" fillId="0" borderId="2" xfId="21" applyNumberFormat="1" applyFont="1" applyFill="1" applyBorder="1" applyAlignment="1" applyProtection="1">
      <alignment horizontal="left" vertical="center" wrapText="1"/>
      <protection/>
    </xf>
    <xf numFmtId="166" fontId="7" fillId="0" borderId="2" xfId="21" applyNumberFormat="1" applyFont="1" applyFill="1" applyBorder="1" applyAlignment="1" applyProtection="1">
      <alignment horizontal="center" vertical="center" wrapText="1"/>
      <protection/>
    </xf>
    <xf numFmtId="164" fontId="7" fillId="0" borderId="2" xfId="21" applyNumberFormat="1" applyFont="1" applyFill="1" applyBorder="1" applyAlignment="1" applyProtection="1">
      <alignment horizontal="center" vertical="center" wrapText="1"/>
      <protection/>
    </xf>
    <xf numFmtId="164" fontId="7" fillId="0" borderId="2" xfId="21" applyNumberFormat="1" applyFont="1" applyFill="1" applyBorder="1" applyAlignment="1" applyProtection="1">
      <alignment horizontal="center" wrapText="1"/>
      <protection/>
    </xf>
    <xf numFmtId="164" fontId="7" fillId="0" borderId="2" xfId="21" applyFont="1" applyFill="1" applyBorder="1" applyAlignment="1">
      <alignment horizontal="left" vertical="center"/>
      <protection/>
    </xf>
    <xf numFmtId="166" fontId="7" fillId="0" borderId="2" xfId="21" applyNumberFormat="1" applyFont="1" applyFill="1" applyBorder="1" applyAlignment="1">
      <alignment horizontal="center" vertical="center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2" borderId="3" xfId="21" applyFont="1" applyFill="1" applyBorder="1">
      <alignment/>
      <protection/>
    </xf>
    <xf numFmtId="164" fontId="7" fillId="2" borderId="4" xfId="21" applyFont="1" applyFill="1" applyBorder="1">
      <alignment/>
      <protection/>
    </xf>
    <xf numFmtId="164" fontId="7" fillId="2" borderId="4" xfId="21" applyFont="1" applyFill="1" applyBorder="1" applyAlignment="1">
      <alignment horizontal="right" vertical="center" indent="1"/>
      <protection/>
    </xf>
    <xf numFmtId="166" fontId="7" fillId="2" borderId="3" xfId="21" applyNumberFormat="1" applyFont="1" applyFill="1" applyBorder="1" applyAlignment="1">
      <alignment horizontal="center" vertical="center"/>
      <protection/>
    </xf>
    <xf numFmtId="166" fontId="7" fillId="2" borderId="5" xfId="21" applyNumberFormat="1" applyFont="1" applyFill="1" applyBorder="1" applyAlignment="1">
      <alignment horizontal="center" vertical="center"/>
      <protection/>
    </xf>
    <xf numFmtId="164" fontId="7" fillId="0" borderId="0" xfId="21" applyFont="1" applyFill="1" applyBorder="1">
      <alignment/>
      <protection/>
    </xf>
    <xf numFmtId="164" fontId="7" fillId="0" borderId="0" xfId="21" applyFont="1" applyFill="1" applyBorder="1" applyAlignment="1">
      <alignment horizontal="right" vertical="center" indent="1"/>
      <protection/>
    </xf>
    <xf numFmtId="166" fontId="7" fillId="0" borderId="0" xfId="21" applyNumberFormat="1" applyFont="1" applyFill="1" applyBorder="1" applyAlignment="1">
      <alignment horizontal="center" vertical="center"/>
      <protection/>
    </xf>
    <xf numFmtId="164" fontId="5" fillId="2" borderId="2" xfId="21" applyFont="1" applyFill="1" applyBorder="1" applyAlignment="1">
      <alignment horizontal="left" vertical="center"/>
      <protection/>
    </xf>
    <xf numFmtId="164" fontId="2" fillId="0" borderId="0" xfId="21" applyFont="1">
      <alignment/>
      <protection/>
    </xf>
    <xf numFmtId="164" fontId="2" fillId="2" borderId="2" xfId="21" applyFont="1" applyFill="1" applyBorder="1" applyAlignment="1">
      <alignment horizontal="center" vertical="center"/>
      <protection/>
    </xf>
    <xf numFmtId="164" fontId="7" fillId="0" borderId="2" xfId="21" applyNumberFormat="1" applyFont="1" applyFill="1" applyBorder="1" applyAlignment="1" applyProtection="1">
      <alignment horizontal="left" vertical="top" wrapText="1"/>
      <protection/>
    </xf>
    <xf numFmtId="164" fontId="2" fillId="2" borderId="4" xfId="21" applyFont="1" applyFill="1" applyBorder="1">
      <alignment/>
      <protection/>
    </xf>
    <xf numFmtId="164" fontId="2" fillId="2" borderId="5" xfId="21" applyFont="1" applyFill="1" applyBorder="1" applyAlignment="1">
      <alignment horizontal="right" indent="1"/>
      <protection/>
    </xf>
    <xf numFmtId="166" fontId="5" fillId="2" borderId="2" xfId="21" applyNumberFormat="1" applyFont="1" applyFill="1" applyBorder="1" applyAlignment="1">
      <alignment horizontal="center"/>
      <protection/>
    </xf>
    <xf numFmtId="164" fontId="2" fillId="0" borderId="0" xfId="21" applyFont="1" applyAlignment="1">
      <alignment horizontal="center"/>
      <protection/>
    </xf>
    <xf numFmtId="164" fontId="8" fillId="0" borderId="0" xfId="21" applyNumberFormat="1" applyFont="1" applyFill="1" applyBorder="1" applyAlignment="1" applyProtection="1">
      <alignment horizontal="right" vertical="top" wrapText="1"/>
      <protection/>
    </xf>
    <xf numFmtId="164" fontId="8" fillId="0" borderId="0" xfId="21" applyNumberFormat="1" applyFont="1" applyFill="1" applyBorder="1" applyAlignment="1" applyProtection="1">
      <alignment horizontal="left" vertical="top" wrapText="1" indent="1"/>
      <protection/>
    </xf>
    <xf numFmtId="164" fontId="8" fillId="0" borderId="0" xfId="21" applyNumberFormat="1" applyFont="1" applyFill="1" applyBorder="1" applyAlignment="1" applyProtection="1">
      <alignment horizontal="center" vertical="top" wrapText="1"/>
      <protection/>
    </xf>
    <xf numFmtId="164" fontId="8" fillId="0" borderId="0" xfId="21" applyNumberFormat="1" applyFont="1" applyFill="1" applyBorder="1" applyAlignment="1" applyProtection="1">
      <alignment vertical="top" wrapText="1"/>
      <protection/>
    </xf>
    <xf numFmtId="164" fontId="9" fillId="0" borderId="0" xfId="21" applyNumberFormat="1" applyFont="1" applyFill="1" applyBorder="1" applyAlignment="1" applyProtection="1">
      <alignment horizontal="center" vertical="top" wrapText="1"/>
      <protection/>
    </xf>
    <xf numFmtId="164" fontId="9" fillId="0" borderId="0" xfId="21" applyNumberFormat="1" applyFont="1" applyFill="1" applyBorder="1" applyAlignment="1" applyProtection="1">
      <alignment vertical="top" wrapText="1"/>
      <protection/>
    </xf>
    <xf numFmtId="164" fontId="9" fillId="0" borderId="0" xfId="21" applyNumberFormat="1" applyFont="1" applyFill="1" applyBorder="1" applyAlignment="1" applyProtection="1">
      <alignment horizontal="right" vertical="top" wrapText="1"/>
      <protection/>
    </xf>
    <xf numFmtId="164" fontId="7" fillId="0" borderId="0" xfId="21" applyNumberFormat="1" applyFont="1" applyFill="1" applyBorder="1" applyAlignment="1" applyProtection="1">
      <alignment horizontal="center" vertical="top" wrapText="1"/>
      <protection/>
    </xf>
    <xf numFmtId="164" fontId="10" fillId="0" borderId="0" xfId="21" applyFont="1" applyBorder="1" applyAlignment="1">
      <alignment horizontal="center"/>
      <protection/>
    </xf>
    <xf numFmtId="164" fontId="10" fillId="0" borderId="0" xfId="21" applyFont="1">
      <alignment/>
      <protection/>
    </xf>
    <xf numFmtId="164" fontId="10" fillId="0" borderId="0" xfId="21" applyFont="1" applyAlignment="1">
      <alignment horizontal="center"/>
      <protection/>
    </xf>
    <xf numFmtId="164" fontId="11" fillId="0" borderId="0" xfId="21" applyFont="1" applyFill="1">
      <alignment/>
      <protection/>
    </xf>
    <xf numFmtId="166" fontId="11" fillId="0" borderId="0" xfId="21" applyNumberFormat="1" applyFont="1" applyFill="1">
      <alignment/>
      <protection/>
    </xf>
    <xf numFmtId="164" fontId="7" fillId="3" borderId="2" xfId="21" applyFont="1" applyFill="1" applyBorder="1" applyAlignment="1">
      <alignment horizontal="left" vertical="center"/>
      <protection/>
    </xf>
    <xf numFmtId="164" fontId="12" fillId="0" borderId="2" xfId="21" applyNumberFormat="1" applyFont="1" applyFill="1" applyBorder="1" applyAlignment="1" applyProtection="1">
      <alignment horizontal="center" vertical="top" wrapText="1"/>
      <protection/>
    </xf>
    <xf numFmtId="166" fontId="12" fillId="0" borderId="4" xfId="21" applyNumberFormat="1" applyFont="1" applyFill="1" applyBorder="1" applyAlignment="1">
      <alignment horizontal="center" vertical="center"/>
      <protection/>
    </xf>
    <xf numFmtId="166" fontId="12" fillId="0" borderId="2" xfId="21" applyNumberFormat="1" applyFont="1" applyFill="1" applyBorder="1" applyAlignment="1">
      <alignment horizontal="center" vertical="center"/>
      <protection/>
    </xf>
    <xf numFmtId="164" fontId="12" fillId="0" borderId="2" xfId="21" applyNumberFormat="1" applyFont="1" applyFill="1" applyBorder="1" applyAlignment="1" applyProtection="1">
      <alignment horizontal="left" vertical="center" wrapText="1"/>
      <protection/>
    </xf>
    <xf numFmtId="164" fontId="11" fillId="0" borderId="2" xfId="21" applyNumberFormat="1" applyFont="1" applyFill="1" applyBorder="1" applyAlignment="1" applyProtection="1">
      <alignment horizontal="left" vertical="center" wrapText="1"/>
      <protection/>
    </xf>
    <xf numFmtId="166" fontId="11" fillId="0" borderId="6" xfId="21" applyNumberFormat="1" applyFont="1" applyFill="1" applyBorder="1" applyAlignment="1" applyProtection="1">
      <alignment horizontal="center" vertical="center" wrapText="1"/>
      <protection/>
    </xf>
    <xf numFmtId="164" fontId="12" fillId="0" borderId="7" xfId="21" applyNumberFormat="1" applyFont="1" applyFill="1" applyBorder="1" applyAlignment="1" applyProtection="1">
      <alignment horizontal="left" vertical="center" wrapText="1"/>
      <protection/>
    </xf>
    <xf numFmtId="164" fontId="11" fillId="0" borderId="8" xfId="21" applyNumberFormat="1" applyFont="1" applyFill="1" applyBorder="1" applyAlignment="1" applyProtection="1">
      <alignment horizontal="left" vertical="center" wrapText="1"/>
      <protection/>
    </xf>
    <xf numFmtId="166" fontId="11" fillId="0" borderId="2" xfId="21" applyNumberFormat="1" applyFont="1" applyFill="1" applyBorder="1" applyAlignment="1" applyProtection="1">
      <alignment horizontal="center" vertical="center" wrapText="1"/>
      <protection/>
    </xf>
    <xf numFmtId="164" fontId="11" fillId="0" borderId="9" xfId="21" applyNumberFormat="1" applyFont="1" applyFill="1" applyBorder="1" applyAlignment="1" applyProtection="1">
      <alignment horizontal="left" vertical="center" wrapText="1"/>
      <protection/>
    </xf>
    <xf numFmtId="164" fontId="11" fillId="0" borderId="10" xfId="21" applyNumberFormat="1" applyFont="1" applyFill="1" applyBorder="1" applyAlignment="1" applyProtection="1">
      <alignment horizontal="left" vertical="center" wrapText="1"/>
      <protection/>
    </xf>
    <xf numFmtId="164" fontId="12" fillId="0" borderId="11" xfId="21" applyNumberFormat="1" applyFont="1" applyFill="1" applyBorder="1" applyAlignment="1" applyProtection="1">
      <alignment horizontal="left" vertical="center" wrapText="1"/>
      <protection/>
    </xf>
    <xf numFmtId="164" fontId="11" fillId="0" borderId="12" xfId="21" applyNumberFormat="1" applyFont="1" applyFill="1" applyBorder="1" applyAlignment="1" applyProtection="1">
      <alignment horizontal="left" vertical="center" wrapText="1"/>
      <protection/>
    </xf>
    <xf numFmtId="164" fontId="11" fillId="0" borderId="13" xfId="21" applyNumberFormat="1" applyFont="1" applyFill="1" applyBorder="1" applyAlignment="1" applyProtection="1">
      <alignment horizontal="left" vertical="center" wrapText="1"/>
      <protection/>
    </xf>
    <xf numFmtId="166" fontId="11" fillId="0" borderId="6" xfId="21" applyNumberFormat="1" applyFont="1" applyFill="1" applyBorder="1" applyAlignment="1" applyProtection="1">
      <alignment horizontal="left" vertical="center" wrapText="1"/>
      <protection/>
    </xf>
    <xf numFmtId="164" fontId="11" fillId="0" borderId="9" xfId="21" applyNumberFormat="1" applyFont="1" applyFill="1" applyBorder="1" applyAlignment="1" applyProtection="1">
      <alignment vertical="center" wrapText="1"/>
      <protection/>
    </xf>
    <xf numFmtId="164" fontId="11" fillId="0" borderId="14" xfId="21" applyNumberFormat="1" applyFont="1" applyFill="1" applyBorder="1" applyAlignment="1" applyProtection="1">
      <alignment horizontal="left" vertical="center" wrapText="1"/>
      <protection/>
    </xf>
    <xf numFmtId="164" fontId="11" fillId="0" borderId="15" xfId="21" applyNumberFormat="1" applyFont="1" applyFill="1" applyBorder="1" applyAlignment="1" applyProtection="1">
      <alignment vertical="center" wrapText="1"/>
      <protection/>
    </xf>
    <xf numFmtId="164" fontId="12" fillId="0" borderId="16" xfId="21" applyNumberFormat="1" applyFont="1" applyFill="1" applyBorder="1" applyAlignment="1" applyProtection="1">
      <alignment horizontal="left" vertical="center" wrapText="1"/>
      <protection/>
    </xf>
    <xf numFmtId="166" fontId="11" fillId="0" borderId="2" xfId="21" applyNumberFormat="1" applyFont="1" applyFill="1" applyBorder="1" applyAlignment="1" applyProtection="1">
      <alignment horizontal="left" vertical="center" wrapText="1"/>
      <protection/>
    </xf>
    <xf numFmtId="164" fontId="11" fillId="0" borderId="2" xfId="21" applyNumberFormat="1" applyFont="1" applyFill="1" applyBorder="1" applyAlignment="1" applyProtection="1">
      <alignment horizontal="left" wrapText="1"/>
      <protection/>
    </xf>
    <xf numFmtId="166" fontId="11" fillId="0" borderId="17" xfId="21" applyNumberFormat="1" applyFont="1" applyFill="1" applyBorder="1" applyAlignment="1" applyProtection="1">
      <alignment horizontal="left" vertical="center" wrapText="1"/>
      <protection/>
    </xf>
    <xf numFmtId="164" fontId="11" fillId="0" borderId="2" xfId="21" applyFont="1" applyFill="1" applyBorder="1" applyAlignment="1">
      <alignment horizontal="left" vertical="center"/>
      <protection/>
    </xf>
    <xf numFmtId="166" fontId="11" fillId="0" borderId="2" xfId="21" applyNumberFormat="1" applyFont="1" applyFill="1" applyBorder="1" applyAlignment="1">
      <alignment horizontal="left" vertical="center"/>
      <protection/>
    </xf>
    <xf numFmtId="164" fontId="11" fillId="0" borderId="2" xfId="21" applyFont="1" applyFill="1" applyBorder="1" applyAlignment="1">
      <alignment horizontal="left" wrapText="1"/>
      <protection/>
    </xf>
    <xf numFmtId="164" fontId="12" fillId="0" borderId="2" xfId="21" applyNumberFormat="1" applyFont="1" applyFill="1" applyBorder="1" applyAlignment="1" applyProtection="1">
      <alignment horizontal="left" wrapText="1"/>
      <protection/>
    </xf>
    <xf numFmtId="164" fontId="11" fillId="0" borderId="2" xfId="21" applyNumberFormat="1" applyFont="1" applyFill="1" applyBorder="1" applyAlignment="1" applyProtection="1">
      <alignment horizontal="center" vertical="center" wrapText="1"/>
      <protection/>
    </xf>
    <xf numFmtId="164" fontId="11" fillId="2" borderId="3" xfId="21" applyFont="1" applyFill="1" applyBorder="1">
      <alignment/>
      <protection/>
    </xf>
    <xf numFmtId="164" fontId="11" fillId="2" borderId="4" xfId="21" applyFont="1" applyFill="1" applyBorder="1">
      <alignment/>
      <protection/>
    </xf>
    <xf numFmtId="166" fontId="7" fillId="2" borderId="2" xfId="21" applyNumberFormat="1" applyFont="1" applyFill="1" applyBorder="1" applyAlignment="1">
      <alignment horizontal="left" vertical="center"/>
      <protection/>
    </xf>
    <xf numFmtId="164" fontId="1" fillId="0" borderId="0" xfId="21">
      <alignment/>
      <protection/>
    </xf>
    <xf numFmtId="164" fontId="1" fillId="0" borderId="2" xfId="21" applyFont="1" applyBorder="1">
      <alignment/>
      <protection/>
    </xf>
    <xf numFmtId="164" fontId="13" fillId="0" borderId="2" xfId="21" applyFont="1" applyBorder="1" applyAlignment="1">
      <alignment horizontal="center"/>
      <protection/>
    </xf>
    <xf numFmtId="164" fontId="1" fillId="0" borderId="2" xfId="21" applyFont="1" applyBorder="1" applyAlignment="1">
      <alignment horizontal="right"/>
      <protection/>
    </xf>
    <xf numFmtId="164" fontId="1" fillId="0" borderId="2" xfId="21" applyFill="1" applyBorder="1">
      <alignment/>
      <protection/>
    </xf>
    <xf numFmtId="164" fontId="1" fillId="0" borderId="18" xfId="21" applyFont="1" applyFill="1" applyBorder="1" applyAlignment="1">
      <alignment horizontal="right"/>
      <protection/>
    </xf>
    <xf numFmtId="164" fontId="14" fillId="0" borderId="2" xfId="21" applyFont="1" applyBorder="1">
      <alignment/>
      <protection/>
    </xf>
    <xf numFmtId="164" fontId="1" fillId="0" borderId="2" xfId="21" applyFont="1" applyFill="1" applyBorder="1" applyAlignment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tabSelected="1" workbookViewId="0" topLeftCell="A1">
      <selection activeCell="C5" sqref="C5"/>
    </sheetView>
  </sheetViews>
  <sheetFormatPr defaultColWidth="9.140625" defaultRowHeight="12.75"/>
  <cols>
    <col min="1" max="1" width="31.57421875" style="1" customWidth="1"/>
    <col min="2" max="2" width="15.140625" style="1" customWidth="1"/>
    <col min="3" max="3" width="14.8515625" style="1" customWidth="1"/>
    <col min="4" max="4" width="21.8515625" style="1" customWidth="1"/>
    <col min="5" max="5" width="22.421875" style="2" customWidth="1"/>
    <col min="6" max="6" width="24.421875" style="2" customWidth="1"/>
    <col min="7" max="16384" width="9.140625" style="1" customWidth="1"/>
  </cols>
  <sheetData>
    <row r="1" spans="1:6" ht="32.25" customHeight="1">
      <c r="A1" s="3" t="s">
        <v>0</v>
      </c>
      <c r="B1" s="3"/>
      <c r="C1" s="3"/>
      <c r="D1" s="3"/>
      <c r="E1" s="3"/>
      <c r="F1" s="3"/>
    </row>
    <row r="2" spans="1:6" ht="19.5" customHeight="1">
      <c r="A2" s="3" t="s">
        <v>1</v>
      </c>
      <c r="B2" s="3"/>
      <c r="C2" s="3"/>
      <c r="D2" s="3"/>
      <c r="E2" s="3"/>
      <c r="F2" s="3"/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  <row r="7" spans="1:6" ht="31.5" customHeight="1">
      <c r="A7" s="4" t="s">
        <v>6</v>
      </c>
      <c r="B7" s="4"/>
      <c r="C7" s="4"/>
      <c r="D7" s="4"/>
      <c r="E7" s="4"/>
      <c r="F7" s="4"/>
    </row>
    <row r="8" spans="1:6" ht="21.75" customHeight="1">
      <c r="A8" s="4" t="s">
        <v>7</v>
      </c>
      <c r="B8" s="4"/>
      <c r="C8" s="4"/>
      <c r="D8" s="4"/>
      <c r="E8" s="4"/>
      <c r="F8" s="4"/>
    </row>
    <row r="9" spans="1:6" ht="21.75" customHeight="1">
      <c r="A9" s="5" t="s">
        <v>8</v>
      </c>
      <c r="B9" s="5"/>
      <c r="C9" s="5"/>
      <c r="D9" s="5"/>
      <c r="E9" s="5"/>
      <c r="F9" s="5"/>
    </row>
    <row r="10" spans="1:6" ht="18" customHeight="1">
      <c r="A10" s="6" t="s">
        <v>9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</row>
    <row r="11" spans="1:6" ht="50.25" customHeight="1">
      <c r="A11" s="6"/>
      <c r="B11" s="6"/>
      <c r="C11" s="6"/>
      <c r="D11" s="6" t="s">
        <v>14</v>
      </c>
      <c r="E11" s="6" t="s">
        <v>15</v>
      </c>
      <c r="F11" s="6"/>
    </row>
    <row r="12" spans="1:6" ht="15" customHeight="1">
      <c r="A12" s="7" t="s">
        <v>16</v>
      </c>
      <c r="B12" s="8">
        <f>1239549.85+170379.81</f>
        <v>1409929.6600000001</v>
      </c>
      <c r="C12" s="8">
        <f>1229138.38+140692.87</f>
        <v>1369831.25</v>
      </c>
      <c r="D12" s="8">
        <f>B12-C12</f>
        <v>40098.41000000015</v>
      </c>
      <c r="E12" s="9">
        <f>181341.09+29686.94</f>
        <v>211028.03</v>
      </c>
      <c r="F12" s="10" t="s">
        <v>17</v>
      </c>
    </row>
    <row r="13" spans="1:6" ht="15" customHeight="1">
      <c r="A13" s="7" t="s">
        <v>18</v>
      </c>
      <c r="B13" s="8">
        <f>549436.88+86580</f>
        <v>636016.88</v>
      </c>
      <c r="C13" s="8">
        <f>512815.51+71502.5</f>
        <v>584318.01</v>
      </c>
      <c r="D13" s="8">
        <f>B13-C13</f>
        <v>51698.869999999995</v>
      </c>
      <c r="E13" s="9">
        <f>129114.25+15077.5</f>
        <v>144191.75</v>
      </c>
      <c r="F13" s="9">
        <f>605678.43+71502.5</f>
        <v>677180.93</v>
      </c>
    </row>
    <row r="14" spans="1:6" ht="15" customHeight="1">
      <c r="A14" s="7" t="s">
        <v>19</v>
      </c>
      <c r="B14" s="8">
        <v>141248.76</v>
      </c>
      <c r="C14" s="8">
        <v>125558.09</v>
      </c>
      <c r="D14" s="8">
        <f>B14-C14</f>
        <v>15690.670000000013</v>
      </c>
      <c r="E14" s="9">
        <v>15690.67</v>
      </c>
      <c r="F14" s="9">
        <v>125558.09</v>
      </c>
    </row>
    <row r="15" spans="1:6" ht="15" customHeight="1">
      <c r="A15" s="7" t="s">
        <v>20</v>
      </c>
      <c r="B15" s="8">
        <v>2339164.09</v>
      </c>
      <c r="C15" s="8">
        <v>2267630.73</v>
      </c>
      <c r="D15" s="8">
        <v>71533.36</v>
      </c>
      <c r="E15" s="9">
        <v>358689.32</v>
      </c>
      <c r="F15" s="10" t="s">
        <v>17</v>
      </c>
    </row>
    <row r="16" spans="1:6" ht="15" customHeight="1">
      <c r="A16" s="7" t="s">
        <v>21</v>
      </c>
      <c r="B16" s="8">
        <v>909226.77</v>
      </c>
      <c r="C16" s="8">
        <v>883669.79</v>
      </c>
      <c r="D16" s="8">
        <v>25556.98</v>
      </c>
      <c r="E16" s="9">
        <v>149423.63</v>
      </c>
      <c r="F16" s="10" t="s">
        <v>17</v>
      </c>
    </row>
    <row r="17" spans="1:6" ht="15" customHeight="1">
      <c r="A17" s="7" t="s">
        <v>22</v>
      </c>
      <c r="B17" s="8">
        <v>236236.82</v>
      </c>
      <c r="C17" s="8">
        <v>234743.17</v>
      </c>
      <c r="D17" s="8">
        <v>1493.65</v>
      </c>
      <c r="E17" s="9">
        <v>29126.73</v>
      </c>
      <c r="F17" s="10" t="s">
        <v>17</v>
      </c>
    </row>
    <row r="18" spans="1:6" ht="15" customHeight="1">
      <c r="A18" s="7" t="s">
        <v>23</v>
      </c>
      <c r="B18" s="8">
        <v>213668.02</v>
      </c>
      <c r="C18" s="8">
        <v>212033.47</v>
      </c>
      <c r="D18" s="8">
        <v>1634.55</v>
      </c>
      <c r="E18" s="9">
        <v>26022.38</v>
      </c>
      <c r="F18" s="10" t="s">
        <v>17</v>
      </c>
    </row>
    <row r="19" ht="6.75" customHeight="1"/>
    <row r="20" spans="1:6" ht="22.5" customHeight="1">
      <c r="A20" s="11" t="s">
        <v>24</v>
      </c>
      <c r="B20" s="11"/>
      <c r="C20" s="11"/>
      <c r="D20" s="11"/>
      <c r="E20" s="11"/>
      <c r="F20" s="11"/>
    </row>
    <row r="21" spans="1:6" ht="12.75">
      <c r="A21" s="6" t="s">
        <v>25</v>
      </c>
      <c r="B21" s="6" t="s">
        <v>26</v>
      </c>
      <c r="C21" s="6" t="s">
        <v>27</v>
      </c>
      <c r="D21" s="6" t="s">
        <v>28</v>
      </c>
      <c r="E21" s="6" t="s">
        <v>29</v>
      </c>
      <c r="F21" s="6" t="s">
        <v>30</v>
      </c>
    </row>
    <row r="22" spans="1:6" ht="18.75" customHeight="1">
      <c r="A22" s="12" t="s">
        <v>31</v>
      </c>
      <c r="B22" s="13">
        <v>41153</v>
      </c>
      <c r="C22" s="9">
        <v>3759.34</v>
      </c>
      <c r="D22" s="9">
        <v>2393.12</v>
      </c>
      <c r="E22" s="14" t="s">
        <v>32</v>
      </c>
      <c r="F22" s="14" t="s">
        <v>17</v>
      </c>
    </row>
    <row r="23" spans="1:6" ht="82.5" customHeight="1">
      <c r="A23" s="12" t="s">
        <v>33</v>
      </c>
      <c r="B23" s="13">
        <v>40940</v>
      </c>
      <c r="C23" s="9">
        <v>54.54</v>
      </c>
      <c r="D23" s="9">
        <v>54.54</v>
      </c>
      <c r="E23" s="14" t="s">
        <v>34</v>
      </c>
      <c r="F23" s="14" t="s">
        <v>17</v>
      </c>
    </row>
    <row r="24" spans="1:6" ht="49.5" customHeight="1">
      <c r="A24" s="12" t="s">
        <v>35</v>
      </c>
      <c r="B24" s="13">
        <v>40330</v>
      </c>
      <c r="C24" s="9">
        <v>4080.06</v>
      </c>
      <c r="D24" s="9">
        <v>4667.36</v>
      </c>
      <c r="E24" s="14" t="s">
        <v>36</v>
      </c>
      <c r="F24" s="14" t="s">
        <v>17</v>
      </c>
    </row>
    <row r="25" spans="1:6" ht="50.25" customHeight="1">
      <c r="A25" s="12" t="s">
        <v>37</v>
      </c>
      <c r="B25" s="13">
        <v>40574</v>
      </c>
      <c r="C25" s="9">
        <v>695.48</v>
      </c>
      <c r="D25" s="9">
        <v>768.21</v>
      </c>
      <c r="E25" s="14" t="s">
        <v>38</v>
      </c>
      <c r="F25" s="14" t="s">
        <v>17</v>
      </c>
    </row>
    <row r="26" spans="1:6" ht="21" customHeight="1">
      <c r="A26" s="12" t="s">
        <v>39</v>
      </c>
      <c r="B26" s="13">
        <v>41487</v>
      </c>
      <c r="C26" s="9">
        <v>159.1</v>
      </c>
      <c r="D26" s="9">
        <v>159.1</v>
      </c>
      <c r="E26" s="14" t="s">
        <v>34</v>
      </c>
      <c r="F26" s="14" t="s">
        <v>17</v>
      </c>
    </row>
    <row r="27" spans="1:6" ht="102" customHeight="1">
      <c r="A27" s="12" t="s">
        <v>40</v>
      </c>
      <c r="B27" s="13">
        <v>41310</v>
      </c>
      <c r="C27" s="9">
        <v>3105</v>
      </c>
      <c r="D27" s="9">
        <v>2565</v>
      </c>
      <c r="E27" s="15" t="s">
        <v>41</v>
      </c>
      <c r="F27" s="14" t="s">
        <v>17</v>
      </c>
    </row>
    <row r="28" spans="1:4" ht="20.25" customHeight="1">
      <c r="A28" s="16" t="s">
        <v>42</v>
      </c>
      <c r="B28" s="16"/>
      <c r="C28" s="16"/>
      <c r="D28" s="17">
        <f>SUM(D22:D27)</f>
        <v>10607.329999999998</v>
      </c>
    </row>
    <row r="29" ht="12" customHeight="1"/>
    <row r="30" spans="1:6" ht="20.25" customHeight="1">
      <c r="A30" s="18" t="s">
        <v>43</v>
      </c>
      <c r="B30" s="18"/>
      <c r="C30" s="18"/>
      <c r="D30" s="18"/>
      <c r="E30" s="18"/>
      <c r="F30" s="18"/>
    </row>
    <row r="31" spans="1:6" ht="22.5" customHeight="1">
      <c r="A31" s="19" t="s">
        <v>44</v>
      </c>
      <c r="B31" s="19"/>
      <c r="C31" s="19"/>
      <c r="D31" s="19"/>
      <c r="E31" s="19"/>
      <c r="F31" s="19"/>
    </row>
    <row r="32" spans="1:6" ht="25.5" customHeight="1">
      <c r="A32" s="20" t="s">
        <v>45</v>
      </c>
      <c r="B32" s="20"/>
      <c r="C32" s="20"/>
      <c r="D32" s="20"/>
      <c r="E32" s="21" t="s">
        <v>46</v>
      </c>
      <c r="F32" s="21" t="s">
        <v>47</v>
      </c>
    </row>
    <row r="33" spans="1:6" ht="101.25" customHeight="1">
      <c r="A33" s="22" t="s">
        <v>48</v>
      </c>
      <c r="B33" s="22"/>
      <c r="C33" s="22"/>
      <c r="D33" s="22"/>
      <c r="E33" s="22"/>
      <c r="F33" s="22"/>
    </row>
    <row r="34" spans="1:6" ht="36.75" customHeight="1">
      <c r="A34" s="23" t="s">
        <v>49</v>
      </c>
      <c r="B34" s="23"/>
      <c r="C34" s="23"/>
      <c r="D34" s="23"/>
      <c r="E34" s="24">
        <v>372095.99</v>
      </c>
      <c r="F34" s="25" t="s">
        <v>50</v>
      </c>
    </row>
    <row r="35" spans="1:6" ht="51" customHeight="1">
      <c r="A35" s="23" t="s">
        <v>51</v>
      </c>
      <c r="B35" s="23"/>
      <c r="C35" s="23"/>
      <c r="D35" s="23"/>
      <c r="E35" s="24"/>
      <c r="F35" s="25"/>
    </row>
    <row r="36" spans="1:6" ht="15" customHeight="1">
      <c r="A36" s="23" t="s">
        <v>52</v>
      </c>
      <c r="B36" s="23"/>
      <c r="C36" s="23"/>
      <c r="D36" s="23"/>
      <c r="E36" s="24"/>
      <c r="F36" s="25"/>
    </row>
    <row r="37" spans="1:6" ht="15" customHeight="1">
      <c r="A37" s="23" t="s">
        <v>53</v>
      </c>
      <c r="B37" s="23"/>
      <c r="C37" s="23"/>
      <c r="D37" s="23"/>
      <c r="E37" s="24"/>
      <c r="F37" s="25"/>
    </row>
    <row r="38" spans="1:6" ht="30" customHeight="1">
      <c r="A38" s="23" t="s">
        <v>54</v>
      </c>
      <c r="B38" s="23"/>
      <c r="C38" s="23"/>
      <c r="D38" s="23"/>
      <c r="E38" s="24"/>
      <c r="F38" s="25"/>
    </row>
    <row r="39" spans="1:6" ht="15" customHeight="1">
      <c r="A39" s="23" t="s">
        <v>55</v>
      </c>
      <c r="B39" s="23"/>
      <c r="C39" s="23"/>
      <c r="D39" s="23"/>
      <c r="E39" s="24"/>
      <c r="F39" s="25"/>
    </row>
    <row r="40" spans="1:6" ht="33" customHeight="1">
      <c r="A40" s="23" t="s">
        <v>56</v>
      </c>
      <c r="B40" s="23"/>
      <c r="C40" s="23"/>
      <c r="D40" s="23"/>
      <c r="E40" s="24"/>
      <c r="F40" s="25"/>
    </row>
    <row r="41" spans="1:6" ht="18.75" customHeight="1">
      <c r="A41" s="23" t="s">
        <v>57</v>
      </c>
      <c r="B41" s="23"/>
      <c r="C41" s="23"/>
      <c r="D41" s="23"/>
      <c r="E41" s="24"/>
      <c r="F41" s="25"/>
    </row>
    <row r="42" spans="1:6" ht="13.5" customHeight="1">
      <c r="A42" s="23" t="s">
        <v>58</v>
      </c>
      <c r="B42" s="23"/>
      <c r="C42" s="23"/>
      <c r="D42" s="23"/>
      <c r="E42" s="24"/>
      <c r="F42" s="25"/>
    </row>
    <row r="43" spans="1:6" ht="13.5" customHeight="1">
      <c r="A43" s="23" t="s">
        <v>59</v>
      </c>
      <c r="B43" s="23"/>
      <c r="C43" s="23"/>
      <c r="D43" s="23"/>
      <c r="E43" s="24"/>
      <c r="F43" s="25"/>
    </row>
    <row r="44" spans="1:6" ht="18" customHeight="1">
      <c r="A44" s="23" t="s">
        <v>60</v>
      </c>
      <c r="B44" s="23"/>
      <c r="C44" s="23"/>
      <c r="D44" s="23"/>
      <c r="E44" s="24"/>
      <c r="F44" s="25"/>
    </row>
    <row r="45" spans="1:6" ht="36" customHeight="1">
      <c r="A45" s="23" t="s">
        <v>61</v>
      </c>
      <c r="B45" s="23"/>
      <c r="C45" s="23"/>
      <c r="D45" s="23"/>
      <c r="E45" s="24"/>
      <c r="F45" s="25"/>
    </row>
    <row r="46" spans="1:6" ht="15" customHeight="1">
      <c r="A46" s="23" t="s">
        <v>62</v>
      </c>
      <c r="B46" s="23"/>
      <c r="C46" s="23"/>
      <c r="D46" s="23"/>
      <c r="E46" s="24"/>
      <c r="F46" s="25"/>
    </row>
    <row r="47" spans="1:6" ht="15" customHeight="1">
      <c r="A47" s="23" t="s">
        <v>63</v>
      </c>
      <c r="B47" s="23"/>
      <c r="C47" s="23"/>
      <c r="D47" s="23"/>
      <c r="E47" s="24"/>
      <c r="F47" s="25"/>
    </row>
    <row r="48" spans="1:6" ht="15" customHeight="1">
      <c r="A48" s="23" t="s">
        <v>64</v>
      </c>
      <c r="B48" s="23"/>
      <c r="C48" s="23"/>
      <c r="D48" s="23"/>
      <c r="E48" s="24"/>
      <c r="F48" s="25"/>
    </row>
    <row r="49" spans="1:6" ht="15" customHeight="1">
      <c r="A49" s="23" t="s">
        <v>65</v>
      </c>
      <c r="B49" s="23"/>
      <c r="C49" s="23"/>
      <c r="D49" s="23"/>
      <c r="E49" s="24"/>
      <c r="F49" s="25"/>
    </row>
    <row r="50" spans="1:6" ht="15" customHeight="1">
      <c r="A50" s="23" t="s">
        <v>66</v>
      </c>
      <c r="B50" s="23"/>
      <c r="C50" s="23"/>
      <c r="D50" s="23"/>
      <c r="E50" s="24"/>
      <c r="F50" s="25"/>
    </row>
    <row r="51" spans="1:6" ht="15" customHeight="1">
      <c r="A51" s="23" t="s">
        <v>67</v>
      </c>
      <c r="B51" s="23"/>
      <c r="C51" s="23"/>
      <c r="D51" s="23"/>
      <c r="E51" s="24"/>
      <c r="F51" s="25"/>
    </row>
    <row r="52" spans="1:6" ht="15" customHeight="1">
      <c r="A52" s="23" t="s">
        <v>68</v>
      </c>
      <c r="B52" s="23"/>
      <c r="C52" s="23"/>
      <c r="D52" s="23"/>
      <c r="E52" s="24"/>
      <c r="F52" s="25"/>
    </row>
    <row r="53" spans="1:6" ht="15" customHeight="1">
      <c r="A53" s="23" t="s">
        <v>69</v>
      </c>
      <c r="B53" s="23"/>
      <c r="C53" s="23"/>
      <c r="D53" s="23"/>
      <c r="E53" s="24"/>
      <c r="F53" s="25"/>
    </row>
    <row r="54" spans="1:6" ht="35.25" customHeight="1">
      <c r="A54" s="23" t="s">
        <v>70</v>
      </c>
      <c r="B54" s="23"/>
      <c r="C54" s="23"/>
      <c r="D54" s="23"/>
      <c r="E54" s="24"/>
      <c r="F54" s="25"/>
    </row>
    <row r="55" spans="1:6" ht="36.75" customHeight="1">
      <c r="A55" s="23" t="s">
        <v>71</v>
      </c>
      <c r="B55" s="23"/>
      <c r="C55" s="23"/>
      <c r="D55" s="23"/>
      <c r="E55" s="24"/>
      <c r="F55" s="25"/>
    </row>
    <row r="56" spans="1:6" ht="19.5" customHeight="1">
      <c r="A56" s="23" t="s">
        <v>72</v>
      </c>
      <c r="B56" s="23"/>
      <c r="C56" s="23"/>
      <c r="D56" s="23"/>
      <c r="E56" s="24"/>
      <c r="F56" s="25"/>
    </row>
    <row r="57" spans="1:6" ht="19.5" customHeight="1">
      <c r="A57" s="22" t="s">
        <v>73</v>
      </c>
      <c r="B57" s="22"/>
      <c r="C57" s="22"/>
      <c r="D57" s="22"/>
      <c r="E57" s="22"/>
      <c r="F57" s="22"/>
    </row>
    <row r="58" spans="1:6" ht="15" customHeight="1">
      <c r="A58" s="23" t="s">
        <v>74</v>
      </c>
      <c r="B58" s="23"/>
      <c r="C58" s="23"/>
      <c r="D58" s="23"/>
      <c r="E58" s="24">
        <v>98539.27</v>
      </c>
      <c r="F58" s="25" t="s">
        <v>75</v>
      </c>
    </row>
    <row r="59" spans="1:6" ht="15" customHeight="1">
      <c r="A59" s="23" t="s">
        <v>76</v>
      </c>
      <c r="B59" s="23"/>
      <c r="C59" s="23"/>
      <c r="D59" s="23"/>
      <c r="E59" s="24"/>
      <c r="F59" s="25"/>
    </row>
    <row r="60" spans="1:6" ht="15" customHeight="1">
      <c r="A60" s="23" t="s">
        <v>77</v>
      </c>
      <c r="B60" s="23"/>
      <c r="C60" s="23"/>
      <c r="D60" s="23"/>
      <c r="E60" s="24"/>
      <c r="F60" s="25"/>
    </row>
    <row r="61" spans="1:6" ht="15" customHeight="1">
      <c r="A61" s="23" t="s">
        <v>78</v>
      </c>
      <c r="B61" s="23"/>
      <c r="C61" s="23"/>
      <c r="D61" s="23"/>
      <c r="E61" s="24"/>
      <c r="F61" s="25"/>
    </row>
    <row r="62" spans="1:6" ht="15" customHeight="1">
      <c r="A62" s="23" t="s">
        <v>79</v>
      </c>
      <c r="B62" s="23"/>
      <c r="C62" s="23"/>
      <c r="D62" s="23"/>
      <c r="E62" s="24"/>
      <c r="F62" s="25"/>
    </row>
    <row r="63" spans="1:6" ht="18.75" customHeight="1">
      <c r="A63" s="22" t="s">
        <v>80</v>
      </c>
      <c r="B63" s="22"/>
      <c r="C63" s="22"/>
      <c r="D63" s="22"/>
      <c r="E63" s="22"/>
      <c r="F63" s="22"/>
    </row>
    <row r="64" spans="1:6" ht="15" customHeight="1">
      <c r="A64" s="23" t="s">
        <v>81</v>
      </c>
      <c r="B64" s="23"/>
      <c r="C64" s="23"/>
      <c r="D64" s="23"/>
      <c r="E64" s="24">
        <v>47980.8</v>
      </c>
      <c r="F64" s="25" t="s">
        <v>75</v>
      </c>
    </row>
    <row r="65" spans="1:6" ht="15" customHeight="1">
      <c r="A65" s="23" t="s">
        <v>82</v>
      </c>
      <c r="B65" s="23"/>
      <c r="C65" s="23"/>
      <c r="D65" s="23"/>
      <c r="E65" s="24"/>
      <c r="F65" s="25"/>
    </row>
    <row r="66" spans="1:6" ht="15" customHeight="1">
      <c r="A66" s="23" t="s">
        <v>83</v>
      </c>
      <c r="B66" s="23"/>
      <c r="C66" s="23"/>
      <c r="D66" s="23"/>
      <c r="E66" s="24"/>
      <c r="F66" s="25"/>
    </row>
    <row r="67" spans="1:6" ht="15" customHeight="1">
      <c r="A67" s="23" t="s">
        <v>84</v>
      </c>
      <c r="B67" s="23"/>
      <c r="C67" s="23"/>
      <c r="D67" s="23"/>
      <c r="E67" s="24"/>
      <c r="F67" s="25"/>
    </row>
    <row r="68" spans="1:6" ht="15" customHeight="1">
      <c r="A68" s="23" t="s">
        <v>85</v>
      </c>
      <c r="B68" s="23"/>
      <c r="C68" s="23"/>
      <c r="D68" s="23"/>
      <c r="E68" s="24"/>
      <c r="F68" s="25"/>
    </row>
    <row r="69" spans="1:6" ht="18.75" customHeight="1">
      <c r="A69" s="22" t="s">
        <v>86</v>
      </c>
      <c r="B69" s="22"/>
      <c r="C69" s="22"/>
      <c r="D69" s="22"/>
      <c r="E69" s="22"/>
      <c r="F69" s="22"/>
    </row>
    <row r="70" spans="1:6" ht="15" customHeight="1">
      <c r="A70" s="23" t="s">
        <v>87</v>
      </c>
      <c r="B70" s="23"/>
      <c r="C70" s="23"/>
      <c r="D70" s="23"/>
      <c r="E70" s="24">
        <v>145301.16</v>
      </c>
      <c r="F70" s="25" t="s">
        <v>75</v>
      </c>
    </row>
    <row r="71" spans="1:6" ht="15" customHeight="1">
      <c r="A71" s="23" t="s">
        <v>88</v>
      </c>
      <c r="B71" s="23"/>
      <c r="C71" s="23"/>
      <c r="D71" s="23"/>
      <c r="E71" s="24"/>
      <c r="F71" s="25"/>
    </row>
    <row r="72" spans="1:6" ht="15" customHeight="1">
      <c r="A72" s="23" t="s">
        <v>89</v>
      </c>
      <c r="B72" s="23"/>
      <c r="C72" s="23"/>
      <c r="D72" s="23"/>
      <c r="E72" s="24"/>
      <c r="F72" s="25"/>
    </row>
    <row r="73" spans="1:6" ht="15" customHeight="1">
      <c r="A73" s="23" t="s">
        <v>90</v>
      </c>
      <c r="B73" s="23"/>
      <c r="C73" s="23"/>
      <c r="D73" s="23"/>
      <c r="E73" s="24"/>
      <c r="F73" s="25"/>
    </row>
    <row r="74" spans="1:6" ht="15" customHeight="1">
      <c r="A74" s="23" t="s">
        <v>91</v>
      </c>
      <c r="B74" s="23"/>
      <c r="C74" s="23"/>
      <c r="D74" s="23"/>
      <c r="E74" s="24"/>
      <c r="F74" s="25"/>
    </row>
    <row r="75" spans="1:6" ht="15" customHeight="1">
      <c r="A75" s="23" t="s">
        <v>92</v>
      </c>
      <c r="B75" s="23"/>
      <c r="C75" s="23"/>
      <c r="D75" s="23"/>
      <c r="E75" s="24"/>
      <c r="F75" s="25"/>
    </row>
    <row r="76" spans="1:6" ht="49.5" customHeight="1">
      <c r="A76" s="22" t="s">
        <v>93</v>
      </c>
      <c r="B76" s="22"/>
      <c r="C76" s="22"/>
      <c r="D76" s="22"/>
      <c r="E76" s="22"/>
      <c r="F76" s="22"/>
    </row>
    <row r="77" spans="1:6" ht="15" customHeight="1">
      <c r="A77" s="23" t="s">
        <v>94</v>
      </c>
      <c r="B77" s="23"/>
      <c r="C77" s="23"/>
      <c r="D77" s="23"/>
      <c r="E77" s="24">
        <v>26905.46</v>
      </c>
      <c r="F77" s="25" t="s">
        <v>75</v>
      </c>
    </row>
    <row r="78" spans="1:6" ht="15" customHeight="1">
      <c r="A78" s="23" t="s">
        <v>95</v>
      </c>
      <c r="B78" s="23"/>
      <c r="C78" s="23"/>
      <c r="D78" s="23"/>
      <c r="E78" s="24"/>
      <c r="F78" s="25" t="s">
        <v>75</v>
      </c>
    </row>
    <row r="79" spans="1:6" ht="15" customHeight="1">
      <c r="A79" s="23" t="s">
        <v>96</v>
      </c>
      <c r="B79" s="23"/>
      <c r="C79" s="23"/>
      <c r="D79" s="23"/>
      <c r="E79" s="24"/>
      <c r="F79" s="25" t="s">
        <v>97</v>
      </c>
    </row>
    <row r="80" spans="1:6" ht="19.5" customHeight="1">
      <c r="A80" s="22" t="s">
        <v>98</v>
      </c>
      <c r="B80" s="22"/>
      <c r="C80" s="22"/>
      <c r="D80" s="22"/>
      <c r="E80" s="22"/>
      <c r="F80" s="22"/>
    </row>
    <row r="81" spans="1:6" ht="19.5" customHeight="1">
      <c r="A81" s="23" t="s">
        <v>99</v>
      </c>
      <c r="B81" s="23"/>
      <c r="C81" s="23"/>
      <c r="D81" s="23"/>
      <c r="E81" s="24">
        <v>7506</v>
      </c>
      <c r="F81" s="26" t="s">
        <v>100</v>
      </c>
    </row>
    <row r="82" spans="1:6" ht="24" customHeight="1">
      <c r="A82" s="22" t="s">
        <v>101</v>
      </c>
      <c r="B82" s="22"/>
      <c r="C82" s="22"/>
      <c r="D82" s="22"/>
      <c r="E82" s="22"/>
      <c r="F82" s="22"/>
    </row>
    <row r="83" spans="1:6" ht="23.25" customHeight="1">
      <c r="A83" s="23" t="s">
        <v>102</v>
      </c>
      <c r="B83" s="23"/>
      <c r="C83" s="23"/>
      <c r="D83" s="23"/>
      <c r="E83" s="24">
        <v>237834.19</v>
      </c>
      <c r="F83" s="25" t="s">
        <v>103</v>
      </c>
    </row>
    <row r="84" spans="1:6" ht="35.25" customHeight="1">
      <c r="A84" s="22" t="s">
        <v>104</v>
      </c>
      <c r="B84" s="22"/>
      <c r="C84" s="22"/>
      <c r="D84" s="22"/>
      <c r="E84" s="22"/>
      <c r="F84" s="22"/>
    </row>
    <row r="85" spans="1:6" ht="34.5" customHeight="1">
      <c r="A85" s="27" t="s">
        <v>105</v>
      </c>
      <c r="B85" s="27"/>
      <c r="C85" s="27"/>
      <c r="D85" s="27"/>
      <c r="E85" s="28">
        <v>4712.79</v>
      </c>
      <c r="F85" s="29" t="s">
        <v>106</v>
      </c>
    </row>
    <row r="86" spans="1:6" ht="33" customHeight="1">
      <c r="A86" s="22" t="s">
        <v>107</v>
      </c>
      <c r="B86" s="22"/>
      <c r="C86" s="22"/>
      <c r="D86" s="22"/>
      <c r="E86" s="22"/>
      <c r="F86" s="22"/>
    </row>
    <row r="87" spans="1:6" ht="30.75" customHeight="1">
      <c r="A87" s="23" t="s">
        <v>108</v>
      </c>
      <c r="B87" s="23"/>
      <c r="C87" s="23"/>
      <c r="D87" s="23"/>
      <c r="E87" s="24">
        <v>231200.76</v>
      </c>
      <c r="F87" s="26" t="s">
        <v>109</v>
      </c>
    </row>
    <row r="88" spans="1:6" ht="21.75" customHeight="1">
      <c r="A88" s="23" t="s">
        <v>110</v>
      </c>
      <c r="B88" s="23"/>
      <c r="C88" s="23"/>
      <c r="D88" s="23"/>
      <c r="E88" s="24">
        <v>20797.86</v>
      </c>
      <c r="F88" s="26" t="s">
        <v>111</v>
      </c>
    </row>
    <row r="89" spans="1:6" ht="16.5" customHeight="1">
      <c r="A89" s="22" t="s">
        <v>112</v>
      </c>
      <c r="B89" s="22"/>
      <c r="C89" s="22"/>
      <c r="D89" s="22"/>
      <c r="E89" s="22"/>
      <c r="F89" s="22"/>
    </row>
    <row r="90" spans="1:6" ht="31.5" customHeight="1">
      <c r="A90" s="23" t="s">
        <v>113</v>
      </c>
      <c r="B90" s="23"/>
      <c r="C90" s="23"/>
      <c r="D90" s="23"/>
      <c r="E90" s="24">
        <v>56726.3</v>
      </c>
      <c r="F90" s="25" t="s">
        <v>114</v>
      </c>
    </row>
    <row r="91" spans="1:6" ht="18.75" customHeight="1">
      <c r="A91" s="23" t="s">
        <v>115</v>
      </c>
      <c r="B91" s="23"/>
      <c r="C91" s="23"/>
      <c r="D91" s="23"/>
      <c r="E91" s="24"/>
      <c r="F91" s="25"/>
    </row>
    <row r="92" spans="1:6" ht="18.75" customHeight="1">
      <c r="A92" s="22" t="s">
        <v>116</v>
      </c>
      <c r="B92" s="22"/>
      <c r="C92" s="22"/>
      <c r="D92" s="22"/>
      <c r="E92" s="22"/>
      <c r="F92" s="22"/>
    </row>
    <row r="93" spans="1:6" ht="46.5" customHeight="1">
      <c r="A93" s="23" t="s">
        <v>117</v>
      </c>
      <c r="B93" s="23"/>
      <c r="C93" s="23"/>
      <c r="D93" s="23"/>
      <c r="E93" s="24">
        <v>106256.68</v>
      </c>
      <c r="F93" s="26" t="s">
        <v>118</v>
      </c>
    </row>
    <row r="94" spans="1:6" ht="13.5" customHeight="1">
      <c r="A94" s="25"/>
      <c r="B94" s="25"/>
      <c r="C94" s="25"/>
      <c r="D94" s="25"/>
      <c r="E94" s="25"/>
      <c r="F94" s="25"/>
    </row>
    <row r="95" spans="1:6" ht="21.75" customHeight="1">
      <c r="A95" s="22" t="s">
        <v>119</v>
      </c>
      <c r="B95" s="22"/>
      <c r="C95" s="22"/>
      <c r="D95" s="22"/>
      <c r="E95" s="24">
        <v>54072.4</v>
      </c>
      <c r="F95" s="25" t="s">
        <v>120</v>
      </c>
    </row>
    <row r="96" spans="1:6" ht="24" customHeight="1">
      <c r="A96" s="30"/>
      <c r="B96" s="31"/>
      <c r="C96" s="31"/>
      <c r="D96" s="32" t="s">
        <v>42</v>
      </c>
      <c r="E96" s="33">
        <f>SUM(E95,E93,E90,E87:E88,E85,E83,E81,E77,E70,E64,E58,E34)</f>
        <v>1409929.6600000001</v>
      </c>
      <c r="F96" s="34"/>
    </row>
    <row r="97" spans="1:6" ht="18" customHeight="1">
      <c r="A97" s="35"/>
      <c r="B97" s="35"/>
      <c r="C97" s="35"/>
      <c r="D97" s="36"/>
      <c r="E97" s="37"/>
      <c r="F97" s="37"/>
    </row>
    <row r="98" spans="1:6" s="39" customFormat="1" ht="21" customHeight="1">
      <c r="A98" s="38" t="s">
        <v>18</v>
      </c>
      <c r="B98" s="38"/>
      <c r="C98" s="38"/>
      <c r="D98" s="38"/>
      <c r="E98" s="38"/>
      <c r="F98" s="38"/>
    </row>
    <row r="99" spans="1:6" s="39" customFormat="1" ht="16.5" customHeight="1">
      <c r="A99" s="40" t="s">
        <v>121</v>
      </c>
      <c r="B99" s="40"/>
      <c r="C99" s="40" t="s">
        <v>122</v>
      </c>
      <c r="D99" s="40"/>
      <c r="E99" s="40" t="s">
        <v>123</v>
      </c>
      <c r="F99" s="40" t="s">
        <v>29</v>
      </c>
    </row>
    <row r="100" spans="1:6" s="39" customFormat="1" ht="15" customHeight="1">
      <c r="A100" s="41" t="s">
        <v>124</v>
      </c>
      <c r="B100" s="41"/>
      <c r="C100" s="41" t="s">
        <v>125</v>
      </c>
      <c r="D100" s="41"/>
      <c r="E100" s="24">
        <v>13848</v>
      </c>
      <c r="F100" s="25" t="s">
        <v>50</v>
      </c>
    </row>
    <row r="101" spans="1:6" s="39" customFormat="1" ht="15" customHeight="1">
      <c r="A101" s="41" t="s">
        <v>126</v>
      </c>
      <c r="B101" s="41"/>
      <c r="C101" s="41" t="s">
        <v>127</v>
      </c>
      <c r="D101" s="41"/>
      <c r="E101" s="24">
        <v>13184</v>
      </c>
      <c r="F101" s="25" t="s">
        <v>50</v>
      </c>
    </row>
    <row r="102" spans="1:6" s="39" customFormat="1" ht="15" customHeight="1">
      <c r="A102" s="41" t="s">
        <v>128</v>
      </c>
      <c r="B102" s="41"/>
      <c r="C102" s="41" t="s">
        <v>129</v>
      </c>
      <c r="D102" s="41"/>
      <c r="E102" s="24">
        <v>3968</v>
      </c>
      <c r="F102" s="25" t="s">
        <v>50</v>
      </c>
    </row>
    <row r="103" spans="1:6" s="39" customFormat="1" ht="50.25" customHeight="1">
      <c r="A103" s="41" t="s">
        <v>130</v>
      </c>
      <c r="B103" s="41"/>
      <c r="C103" s="41" t="s">
        <v>131</v>
      </c>
      <c r="D103" s="41"/>
      <c r="E103" s="24">
        <v>20797.85</v>
      </c>
      <c r="F103" s="25" t="s">
        <v>111</v>
      </c>
    </row>
    <row r="104" spans="1:6" s="39" customFormat="1" ht="15" customHeight="1">
      <c r="A104" s="41" t="s">
        <v>22</v>
      </c>
      <c r="B104" s="41"/>
      <c r="C104" s="41" t="s">
        <v>132</v>
      </c>
      <c r="D104" s="41"/>
      <c r="E104" s="24">
        <v>5614</v>
      </c>
      <c r="F104" s="25" t="s">
        <v>50</v>
      </c>
    </row>
    <row r="105" spans="1:6" s="39" customFormat="1" ht="15" customHeight="1">
      <c r="A105" s="41" t="s">
        <v>133</v>
      </c>
      <c r="B105" s="41"/>
      <c r="C105" s="41" t="s">
        <v>134</v>
      </c>
      <c r="D105" s="41"/>
      <c r="E105" s="24">
        <v>33064.91</v>
      </c>
      <c r="F105" s="25" t="s">
        <v>50</v>
      </c>
    </row>
    <row r="106" spans="1:6" s="39" customFormat="1" ht="18.75" customHeight="1">
      <c r="A106" s="42"/>
      <c r="B106" s="42"/>
      <c r="C106" s="42"/>
      <c r="D106" s="43" t="s">
        <v>42</v>
      </c>
      <c r="E106" s="44">
        <f>SUM(E100:E105)</f>
        <v>90476.76000000001</v>
      </c>
      <c r="F106" s="45"/>
    </row>
    <row r="107" ht="20.25" customHeight="1"/>
    <row r="108" spans="1:6" ht="18" customHeight="1">
      <c r="A108" s="38" t="s">
        <v>19</v>
      </c>
      <c r="B108" s="38"/>
      <c r="C108" s="38"/>
      <c r="D108" s="38"/>
      <c r="E108" s="38"/>
      <c r="F108" s="38"/>
    </row>
    <row r="109" spans="1:6" ht="12.75">
      <c r="A109" s="40" t="s">
        <v>121</v>
      </c>
      <c r="B109" s="40"/>
      <c r="C109" s="40" t="s">
        <v>122</v>
      </c>
      <c r="D109" s="40"/>
      <c r="E109" s="40" t="s">
        <v>123</v>
      </c>
      <c r="F109" s="40" t="s">
        <v>29</v>
      </c>
    </row>
    <row r="110" spans="1:6" ht="24" customHeight="1">
      <c r="A110" s="23" t="s">
        <v>135</v>
      </c>
      <c r="B110" s="23"/>
      <c r="C110" s="23"/>
      <c r="D110" s="23"/>
      <c r="E110" s="24"/>
      <c r="F110" s="25"/>
    </row>
    <row r="111" ht="5.25" customHeight="1"/>
    <row r="112" spans="1:16" ht="16.5" customHeight="1">
      <c r="A112" s="46"/>
      <c r="B112" s="46"/>
      <c r="C112" s="46"/>
      <c r="D112" s="47"/>
      <c r="E112" s="48"/>
      <c r="F112" s="48"/>
      <c r="G112" s="49"/>
      <c r="H112" s="49"/>
      <c r="I112" s="49"/>
      <c r="J112" s="49"/>
      <c r="K112" s="49"/>
      <c r="L112" s="49"/>
      <c r="M112" s="49"/>
      <c r="N112" s="49"/>
      <c r="O112" s="49"/>
      <c r="P112" s="49"/>
    </row>
    <row r="113" spans="1:16" ht="16.5" customHeight="1">
      <c r="A113" s="46"/>
      <c r="B113" s="46"/>
      <c r="C113" s="46"/>
      <c r="D113" s="47"/>
      <c r="E113" s="48"/>
      <c r="F113" s="48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5" spans="1:6" s="39" customFormat="1" ht="16.5" customHeight="1">
      <c r="A115" s="50" t="s">
        <v>136</v>
      </c>
      <c r="B115" s="50"/>
      <c r="C115" s="50"/>
      <c r="D115" s="51"/>
      <c r="E115" s="52" t="s">
        <v>137</v>
      </c>
      <c r="F115" s="53"/>
    </row>
    <row r="116" spans="1:6" s="39" customFormat="1" ht="17.25" customHeight="1">
      <c r="A116" s="54" t="s">
        <v>138</v>
      </c>
      <c r="B116" s="54"/>
      <c r="C116" s="54"/>
      <c r="D116" s="55"/>
      <c r="E116" s="56"/>
      <c r="F116" s="45"/>
    </row>
  </sheetData>
  <sheetProtection selectLockedCells="1" selectUnlockedCells="1"/>
  <mergeCells count="111">
    <mergeCell ref="A1:F1"/>
    <mergeCell ref="A2:F2"/>
    <mergeCell ref="A7:F7"/>
    <mergeCell ref="A8:F8"/>
    <mergeCell ref="A9:F9"/>
    <mergeCell ref="A10:A11"/>
    <mergeCell ref="B10:B11"/>
    <mergeCell ref="C10:C11"/>
    <mergeCell ref="D10:E10"/>
    <mergeCell ref="F10:F11"/>
    <mergeCell ref="A20:F20"/>
    <mergeCell ref="A28:C28"/>
    <mergeCell ref="A30:F30"/>
    <mergeCell ref="A31:F31"/>
    <mergeCell ref="A32:D32"/>
    <mergeCell ref="A33:F33"/>
    <mergeCell ref="A34:D34"/>
    <mergeCell ref="E34:E56"/>
    <mergeCell ref="F34:F56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F57"/>
    <mergeCell ref="A58:D58"/>
    <mergeCell ref="E58:E62"/>
    <mergeCell ref="F58:F62"/>
    <mergeCell ref="A59:D59"/>
    <mergeCell ref="A60:D60"/>
    <mergeCell ref="A61:D61"/>
    <mergeCell ref="A62:D62"/>
    <mergeCell ref="A63:F63"/>
    <mergeCell ref="A64:D64"/>
    <mergeCell ref="E64:E68"/>
    <mergeCell ref="F64:F68"/>
    <mergeCell ref="A65:D65"/>
    <mergeCell ref="A66:D66"/>
    <mergeCell ref="A67:D67"/>
    <mergeCell ref="A68:D68"/>
    <mergeCell ref="A69:F69"/>
    <mergeCell ref="A70:D70"/>
    <mergeCell ref="E70:E75"/>
    <mergeCell ref="F70:F75"/>
    <mergeCell ref="A71:D71"/>
    <mergeCell ref="A72:D72"/>
    <mergeCell ref="A73:D73"/>
    <mergeCell ref="A74:D74"/>
    <mergeCell ref="A75:D75"/>
    <mergeCell ref="A76:F76"/>
    <mergeCell ref="A77:D77"/>
    <mergeCell ref="E77:E79"/>
    <mergeCell ref="A78:D78"/>
    <mergeCell ref="A79:D79"/>
    <mergeCell ref="A80:F80"/>
    <mergeCell ref="A81:D81"/>
    <mergeCell ref="A82:F82"/>
    <mergeCell ref="A83:D83"/>
    <mergeCell ref="A84:F84"/>
    <mergeCell ref="A85:D85"/>
    <mergeCell ref="A86:F86"/>
    <mergeCell ref="A87:D87"/>
    <mergeCell ref="A88:D88"/>
    <mergeCell ref="A89:F89"/>
    <mergeCell ref="A90:D90"/>
    <mergeCell ref="E90:E91"/>
    <mergeCell ref="F90:F91"/>
    <mergeCell ref="A91:D91"/>
    <mergeCell ref="A92:F92"/>
    <mergeCell ref="A93:D93"/>
    <mergeCell ref="A94:F94"/>
    <mergeCell ref="A95:D95"/>
    <mergeCell ref="A98:F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8:F108"/>
    <mergeCell ref="A109:B109"/>
    <mergeCell ref="C109:D109"/>
    <mergeCell ref="A110:B110"/>
    <mergeCell ref="C110:D110"/>
    <mergeCell ref="A115:C115"/>
    <mergeCell ref="A116:C116"/>
  </mergeCells>
  <printOptions/>
  <pageMargins left="0.2361111111111111" right="0.2361111111111111" top="0.9451388888888889" bottom="0.9451388888888889" header="0.5118055555555555" footer="0.5118055555555555"/>
  <pageSetup fitToHeight="6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workbookViewId="0" topLeftCell="A61">
      <selection activeCell="A70" sqref="A70"/>
    </sheetView>
  </sheetViews>
  <sheetFormatPr defaultColWidth="9.140625" defaultRowHeight="12.75"/>
  <cols>
    <col min="1" max="3" width="9.140625" style="57" customWidth="1"/>
    <col min="4" max="4" width="67.7109375" style="57" customWidth="1"/>
    <col min="5" max="5" width="10.421875" style="58" customWidth="1"/>
    <col min="6" max="6" width="20.421875" style="57" customWidth="1"/>
    <col min="7" max="16384" width="9.140625" style="57" customWidth="1"/>
  </cols>
  <sheetData>
    <row r="1" spans="1:6" ht="23.25" customHeight="1">
      <c r="A1" s="59" t="s">
        <v>44</v>
      </c>
      <c r="B1" s="59"/>
      <c r="C1" s="59"/>
      <c r="D1" s="59"/>
      <c r="E1" s="59"/>
      <c r="F1" s="59"/>
    </row>
    <row r="2" spans="1:6" ht="15" customHeight="1">
      <c r="A2" s="60" t="s">
        <v>45</v>
      </c>
      <c r="B2" s="60"/>
      <c r="C2" s="60"/>
      <c r="D2" s="60"/>
      <c r="E2" s="61" t="s">
        <v>46</v>
      </c>
      <c r="F2" s="62" t="s">
        <v>47</v>
      </c>
    </row>
    <row r="3" spans="1:6" ht="69.75" customHeight="1">
      <c r="A3" s="63" t="s">
        <v>48</v>
      </c>
      <c r="B3" s="63"/>
      <c r="C3" s="63"/>
      <c r="D3" s="63"/>
      <c r="E3" s="63"/>
      <c r="F3" s="63"/>
    </row>
    <row r="4" spans="1:6" ht="26.25" customHeight="1">
      <c r="A4" s="64" t="s">
        <v>139</v>
      </c>
      <c r="B4" s="64"/>
      <c r="C4" s="64"/>
      <c r="D4" s="64"/>
      <c r="E4" s="65">
        <v>384574.24</v>
      </c>
      <c r="F4" s="64" t="s">
        <v>50</v>
      </c>
    </row>
    <row r="5" spans="1:6" ht="27.75" customHeight="1">
      <c r="A5" s="64" t="s">
        <v>51</v>
      </c>
      <c r="B5" s="64"/>
      <c r="C5" s="64"/>
      <c r="D5" s="64"/>
      <c r="E5" s="65"/>
      <c r="F5" s="64"/>
    </row>
    <row r="6" spans="1:6" ht="12.75" customHeight="1">
      <c r="A6" s="64" t="s">
        <v>52</v>
      </c>
      <c r="B6" s="64"/>
      <c r="C6" s="64"/>
      <c r="D6" s="64"/>
      <c r="E6" s="65"/>
      <c r="F6" s="64"/>
    </row>
    <row r="7" spans="1:6" ht="12.75" customHeight="1">
      <c r="A7" s="64" t="s">
        <v>53</v>
      </c>
      <c r="B7" s="64"/>
      <c r="C7" s="64"/>
      <c r="D7" s="64"/>
      <c r="E7" s="65"/>
      <c r="F7" s="64"/>
    </row>
    <row r="8" spans="1:6" ht="15" customHeight="1">
      <c r="A8" s="64" t="s">
        <v>54</v>
      </c>
      <c r="B8" s="64"/>
      <c r="C8" s="64"/>
      <c r="D8" s="64"/>
      <c r="E8" s="65"/>
      <c r="F8" s="64"/>
    </row>
    <row r="9" spans="1:6" ht="15" customHeight="1">
      <c r="A9" s="64" t="s">
        <v>55</v>
      </c>
      <c r="B9" s="64"/>
      <c r="C9" s="64"/>
      <c r="D9" s="64"/>
      <c r="E9" s="65"/>
      <c r="F9" s="64"/>
    </row>
    <row r="10" spans="1:6" ht="27" customHeight="1">
      <c r="A10" s="64" t="s">
        <v>140</v>
      </c>
      <c r="B10" s="64"/>
      <c r="C10" s="64"/>
      <c r="D10" s="64"/>
      <c r="E10" s="65"/>
      <c r="F10" s="64"/>
    </row>
    <row r="11" spans="1:6" ht="15" customHeight="1">
      <c r="A11" s="64" t="s">
        <v>141</v>
      </c>
      <c r="B11" s="64"/>
      <c r="C11" s="64"/>
      <c r="D11" s="64"/>
      <c r="E11" s="65"/>
      <c r="F11" s="64"/>
    </row>
    <row r="12" spans="1:6" ht="15" customHeight="1">
      <c r="A12" s="64" t="s">
        <v>58</v>
      </c>
      <c r="B12" s="64"/>
      <c r="C12" s="64"/>
      <c r="D12" s="64"/>
      <c r="E12" s="65"/>
      <c r="F12" s="64"/>
    </row>
    <row r="13" spans="1:6" ht="15" customHeight="1">
      <c r="A13" s="64" t="s">
        <v>59</v>
      </c>
      <c r="B13" s="64"/>
      <c r="C13" s="64"/>
      <c r="D13" s="64"/>
      <c r="E13" s="65"/>
      <c r="F13" s="64"/>
    </row>
    <row r="14" spans="1:6" ht="15" customHeight="1">
      <c r="A14" s="64" t="s">
        <v>60</v>
      </c>
      <c r="B14" s="64"/>
      <c r="C14" s="64"/>
      <c r="D14" s="64"/>
      <c r="E14" s="65"/>
      <c r="F14" s="64"/>
    </row>
    <row r="15" spans="1:6" ht="27" customHeight="1">
      <c r="A15" s="64" t="s">
        <v>61</v>
      </c>
      <c r="B15" s="64"/>
      <c r="C15" s="64"/>
      <c r="D15" s="64"/>
      <c r="E15" s="65"/>
      <c r="F15" s="64"/>
    </row>
    <row r="16" spans="1:6" ht="15" customHeight="1">
      <c r="A16" s="64" t="s">
        <v>62</v>
      </c>
      <c r="B16" s="64"/>
      <c r="C16" s="64"/>
      <c r="D16" s="64"/>
      <c r="E16" s="65"/>
      <c r="F16" s="64"/>
    </row>
    <row r="17" spans="1:6" ht="15" customHeight="1">
      <c r="A17" s="64" t="s">
        <v>63</v>
      </c>
      <c r="B17" s="64"/>
      <c r="C17" s="64"/>
      <c r="D17" s="64"/>
      <c r="E17" s="65"/>
      <c r="F17" s="64"/>
    </row>
    <row r="18" spans="1:6" ht="15" customHeight="1">
      <c r="A18" s="64" t="s">
        <v>64</v>
      </c>
      <c r="B18" s="64"/>
      <c r="C18" s="64"/>
      <c r="D18" s="64"/>
      <c r="E18" s="65"/>
      <c r="F18" s="64"/>
    </row>
    <row r="19" spans="1:6" ht="15" customHeight="1">
      <c r="A19" s="64" t="s">
        <v>142</v>
      </c>
      <c r="B19" s="64"/>
      <c r="C19" s="64"/>
      <c r="D19" s="64"/>
      <c r="E19" s="65"/>
      <c r="F19" s="64"/>
    </row>
    <row r="20" spans="1:6" ht="15" customHeight="1">
      <c r="A20" s="64" t="s">
        <v>65</v>
      </c>
      <c r="B20" s="64"/>
      <c r="C20" s="64"/>
      <c r="D20" s="64"/>
      <c r="E20" s="65"/>
      <c r="F20" s="64"/>
    </row>
    <row r="21" spans="1:6" ht="15" customHeight="1">
      <c r="A21" s="64" t="s">
        <v>66</v>
      </c>
      <c r="B21" s="64"/>
      <c r="C21" s="64"/>
      <c r="D21" s="64"/>
      <c r="E21" s="65"/>
      <c r="F21" s="64"/>
    </row>
    <row r="22" spans="1:6" ht="15" customHeight="1">
      <c r="A22" s="64" t="s">
        <v>67</v>
      </c>
      <c r="B22" s="64"/>
      <c r="C22" s="64"/>
      <c r="D22" s="64"/>
      <c r="E22" s="65"/>
      <c r="F22" s="64"/>
    </row>
    <row r="23" spans="1:6" ht="15" customHeight="1">
      <c r="A23" s="64" t="s">
        <v>68</v>
      </c>
      <c r="B23" s="64"/>
      <c r="C23" s="64"/>
      <c r="D23" s="64"/>
      <c r="E23" s="65"/>
      <c r="F23" s="64"/>
    </row>
    <row r="24" spans="1:6" ht="15" customHeight="1">
      <c r="A24" s="64" t="s">
        <v>69</v>
      </c>
      <c r="B24" s="64"/>
      <c r="C24" s="64"/>
      <c r="D24" s="64"/>
      <c r="E24" s="65"/>
      <c r="F24" s="64"/>
    </row>
    <row r="25" spans="1:6" ht="15" customHeight="1">
      <c r="A25" s="64" t="s">
        <v>70</v>
      </c>
      <c r="B25" s="64"/>
      <c r="C25" s="64"/>
      <c r="D25" s="64"/>
      <c r="E25" s="65"/>
      <c r="F25" s="64"/>
    </row>
    <row r="26" spans="1:6" ht="39.75" customHeight="1">
      <c r="A26" s="64" t="s">
        <v>143</v>
      </c>
      <c r="B26" s="64"/>
      <c r="C26" s="64"/>
      <c r="D26" s="64"/>
      <c r="E26" s="65"/>
      <c r="F26" s="64"/>
    </row>
    <row r="27" spans="1:6" ht="15" customHeight="1">
      <c r="A27" s="64" t="s">
        <v>71</v>
      </c>
      <c r="B27" s="64"/>
      <c r="C27" s="64"/>
      <c r="D27" s="64"/>
      <c r="E27" s="65"/>
      <c r="F27" s="64"/>
    </row>
    <row r="28" spans="1:6" ht="15" customHeight="1">
      <c r="A28" s="64" t="s">
        <v>72</v>
      </c>
      <c r="B28" s="64"/>
      <c r="C28" s="64"/>
      <c r="D28" s="64"/>
      <c r="E28" s="65"/>
      <c r="F28" s="64"/>
    </row>
    <row r="29" spans="1:6" ht="15" customHeight="1">
      <c r="A29" s="66" t="s">
        <v>73</v>
      </c>
      <c r="B29" s="66"/>
      <c r="C29" s="66"/>
      <c r="D29" s="66"/>
      <c r="E29" s="66"/>
      <c r="F29" s="66"/>
    </row>
    <row r="30" spans="1:6" ht="15" customHeight="1">
      <c r="A30" s="67" t="s">
        <v>74</v>
      </c>
      <c r="B30" s="67"/>
      <c r="C30" s="67"/>
      <c r="D30" s="67"/>
      <c r="E30" s="68">
        <v>98539.27</v>
      </c>
      <c r="F30" s="69" t="s">
        <v>75</v>
      </c>
    </row>
    <row r="31" spans="1:6" ht="15" customHeight="1">
      <c r="A31" s="70" t="s">
        <v>76</v>
      </c>
      <c r="B31" s="70"/>
      <c r="C31" s="70"/>
      <c r="D31" s="70"/>
      <c r="E31" s="68"/>
      <c r="F31" s="69"/>
    </row>
    <row r="32" spans="1:6" ht="15" customHeight="1">
      <c r="A32" s="70" t="s">
        <v>77</v>
      </c>
      <c r="B32" s="70"/>
      <c r="C32" s="70"/>
      <c r="D32" s="70"/>
      <c r="E32" s="68"/>
      <c r="F32" s="69"/>
    </row>
    <row r="33" spans="1:6" ht="15" customHeight="1">
      <c r="A33" s="70" t="s">
        <v>144</v>
      </c>
      <c r="B33" s="70"/>
      <c r="C33" s="70"/>
      <c r="D33" s="70"/>
      <c r="E33" s="68"/>
      <c r="F33" s="69"/>
    </row>
    <row r="34" spans="1:6" ht="15" customHeight="1">
      <c r="A34" s="70" t="s">
        <v>145</v>
      </c>
      <c r="B34" s="70"/>
      <c r="C34" s="70"/>
      <c r="D34" s="70"/>
      <c r="E34" s="68"/>
      <c r="F34" s="69"/>
    </row>
    <row r="35" spans="1:6" ht="15" customHeight="1">
      <c r="A35" s="70" t="s">
        <v>78</v>
      </c>
      <c r="B35" s="70"/>
      <c r="C35" s="70"/>
      <c r="D35" s="70"/>
      <c r="E35" s="68"/>
      <c r="F35" s="69"/>
    </row>
    <row r="36" spans="1:6" ht="15" customHeight="1">
      <c r="A36" s="70" t="s">
        <v>79</v>
      </c>
      <c r="B36" s="70"/>
      <c r="C36" s="70"/>
      <c r="D36" s="70"/>
      <c r="E36" s="68"/>
      <c r="F36" s="69"/>
    </row>
    <row r="37" spans="1:6" ht="15" customHeight="1">
      <c r="A37" s="71" t="s">
        <v>80</v>
      </c>
      <c r="B37" s="71"/>
      <c r="C37" s="71"/>
      <c r="D37" s="71"/>
      <c r="E37" s="71"/>
      <c r="F37" s="71"/>
    </row>
    <row r="38" spans="1:6" ht="15" customHeight="1">
      <c r="A38" s="70" t="s">
        <v>81</v>
      </c>
      <c r="B38" s="70"/>
      <c r="C38" s="70"/>
      <c r="D38" s="70"/>
      <c r="E38" s="65">
        <v>47980.8</v>
      </c>
      <c r="F38" s="72" t="s">
        <v>75</v>
      </c>
    </row>
    <row r="39" spans="1:6" ht="15" customHeight="1">
      <c r="A39" s="70" t="s">
        <v>82</v>
      </c>
      <c r="B39" s="70"/>
      <c r="C39" s="70"/>
      <c r="D39" s="70"/>
      <c r="E39" s="65"/>
      <c r="F39" s="72"/>
    </row>
    <row r="40" spans="1:6" ht="15" customHeight="1">
      <c r="A40" s="70" t="s">
        <v>83</v>
      </c>
      <c r="B40" s="70"/>
      <c r="C40" s="70"/>
      <c r="D40" s="70"/>
      <c r="E40" s="65"/>
      <c r="F40" s="72"/>
    </row>
    <row r="41" spans="1:6" ht="15" customHeight="1">
      <c r="A41" s="70" t="s">
        <v>84</v>
      </c>
      <c r="B41" s="70"/>
      <c r="C41" s="70"/>
      <c r="D41" s="70"/>
      <c r="E41" s="65"/>
      <c r="F41" s="72"/>
    </row>
    <row r="42" spans="1:6" ht="15" customHeight="1">
      <c r="A42" s="73" t="s">
        <v>85</v>
      </c>
      <c r="B42" s="73"/>
      <c r="C42" s="73"/>
      <c r="D42" s="73"/>
      <c r="E42" s="65"/>
      <c r="F42" s="72"/>
    </row>
    <row r="43" spans="1:6" ht="15" customHeight="1">
      <c r="A43" s="66" t="s">
        <v>86</v>
      </c>
      <c r="B43" s="66"/>
      <c r="C43" s="66"/>
      <c r="D43" s="66"/>
      <c r="E43" s="66"/>
      <c r="F43" s="66"/>
    </row>
    <row r="44" spans="1:6" ht="15" customHeight="1">
      <c r="A44" s="70" t="s">
        <v>87</v>
      </c>
      <c r="B44" s="70"/>
      <c r="C44" s="70"/>
      <c r="D44" s="70"/>
      <c r="E44" s="68">
        <v>145301.16</v>
      </c>
      <c r="F44" s="69" t="s">
        <v>75</v>
      </c>
    </row>
    <row r="45" spans="1:6" ht="15" customHeight="1">
      <c r="A45" s="70" t="s">
        <v>88</v>
      </c>
      <c r="B45" s="70"/>
      <c r="C45" s="70"/>
      <c r="D45" s="70"/>
      <c r="E45" s="68"/>
      <c r="F45" s="69"/>
    </row>
    <row r="46" spans="1:6" ht="15" customHeight="1">
      <c r="A46" s="70" t="s">
        <v>89</v>
      </c>
      <c r="B46" s="70"/>
      <c r="C46" s="70"/>
      <c r="D46" s="70"/>
      <c r="E46" s="68"/>
      <c r="F46" s="69"/>
    </row>
    <row r="47" spans="1:6" ht="15" customHeight="1">
      <c r="A47" s="70" t="s">
        <v>90</v>
      </c>
      <c r="B47" s="70"/>
      <c r="C47" s="70"/>
      <c r="D47" s="70"/>
      <c r="E47" s="68"/>
      <c r="F47" s="69"/>
    </row>
    <row r="48" spans="1:6" ht="15" customHeight="1">
      <c r="A48" s="70" t="s">
        <v>91</v>
      </c>
      <c r="B48" s="70"/>
      <c r="C48" s="70"/>
      <c r="D48" s="70"/>
      <c r="E48" s="68"/>
      <c r="F48" s="69"/>
    </row>
    <row r="49" spans="1:6" ht="15" customHeight="1">
      <c r="A49" s="70" t="s">
        <v>92</v>
      </c>
      <c r="B49" s="70"/>
      <c r="C49" s="70"/>
      <c r="D49" s="70"/>
      <c r="E49" s="68"/>
      <c r="F49" s="69"/>
    </row>
    <row r="50" spans="1:6" ht="27" customHeight="1">
      <c r="A50" s="71" t="s">
        <v>93</v>
      </c>
      <c r="B50" s="71"/>
      <c r="C50" s="71"/>
      <c r="D50" s="71"/>
      <c r="E50" s="71"/>
      <c r="F50" s="71"/>
    </row>
    <row r="51" spans="1:6" ht="15" customHeight="1">
      <c r="A51" s="70" t="s">
        <v>94</v>
      </c>
      <c r="B51" s="70"/>
      <c r="C51" s="70"/>
      <c r="D51" s="70"/>
      <c r="E51" s="74">
        <v>26905.46</v>
      </c>
      <c r="F51" s="75" t="s">
        <v>75</v>
      </c>
    </row>
    <row r="52" spans="1:6" ht="12.75" customHeight="1">
      <c r="A52" s="70" t="s">
        <v>95</v>
      </c>
      <c r="B52" s="70"/>
      <c r="C52" s="70"/>
      <c r="D52" s="70"/>
      <c r="E52" s="74"/>
      <c r="F52" s="75" t="s">
        <v>75</v>
      </c>
    </row>
    <row r="53" spans="1:6" ht="15" customHeight="1">
      <c r="A53" s="76" t="s">
        <v>96</v>
      </c>
      <c r="B53" s="76"/>
      <c r="C53" s="76"/>
      <c r="D53" s="76"/>
      <c r="E53" s="74"/>
      <c r="F53" s="77" t="s">
        <v>97</v>
      </c>
    </row>
    <row r="54" spans="1:6" ht="15" customHeight="1">
      <c r="A54" s="78" t="s">
        <v>98</v>
      </c>
      <c r="B54" s="78"/>
      <c r="C54" s="78"/>
      <c r="D54" s="78"/>
      <c r="E54" s="78"/>
      <c r="F54" s="78"/>
    </row>
    <row r="55" spans="1:6" ht="15" customHeight="1">
      <c r="A55" s="64" t="s">
        <v>99</v>
      </c>
      <c r="B55" s="64"/>
      <c r="C55" s="64"/>
      <c r="D55" s="64"/>
      <c r="E55" s="79">
        <v>7506</v>
      </c>
      <c r="F55" s="80" t="s">
        <v>100</v>
      </c>
    </row>
    <row r="56" spans="1:6" ht="15" customHeight="1">
      <c r="A56" s="63" t="s">
        <v>101</v>
      </c>
      <c r="B56" s="63"/>
      <c r="C56" s="63"/>
      <c r="D56" s="63"/>
      <c r="E56" s="63"/>
      <c r="F56" s="63"/>
    </row>
    <row r="57" spans="1:6" ht="12.75" customHeight="1">
      <c r="A57" s="64" t="s">
        <v>102</v>
      </c>
      <c r="B57" s="64"/>
      <c r="C57" s="64"/>
      <c r="D57" s="64"/>
      <c r="E57" s="81">
        <v>237834.19</v>
      </c>
      <c r="F57" s="80" t="s">
        <v>103</v>
      </c>
    </row>
    <row r="58" spans="1:6" ht="24" customHeight="1">
      <c r="A58" s="63" t="s">
        <v>104</v>
      </c>
      <c r="B58" s="63"/>
      <c r="C58" s="63"/>
      <c r="D58" s="63"/>
      <c r="E58" s="63"/>
      <c r="F58" s="63"/>
    </row>
    <row r="59" spans="1:6" ht="12.75">
      <c r="A59" s="82" t="s">
        <v>105</v>
      </c>
      <c r="B59" s="82"/>
      <c r="C59" s="82"/>
      <c r="D59" s="82"/>
      <c r="E59" s="83">
        <v>4712.79</v>
      </c>
      <c r="F59" s="84" t="s">
        <v>106</v>
      </c>
    </row>
    <row r="60" spans="1:6" ht="22.5" customHeight="1">
      <c r="A60" s="85" t="s">
        <v>107</v>
      </c>
      <c r="B60" s="85"/>
      <c r="C60" s="85"/>
      <c r="D60" s="85"/>
      <c r="E60" s="85"/>
      <c r="F60" s="85"/>
    </row>
    <row r="61" spans="1:6" ht="27" customHeight="1">
      <c r="A61" s="64" t="s">
        <v>108</v>
      </c>
      <c r="B61" s="64"/>
      <c r="C61" s="64"/>
      <c r="D61" s="64"/>
      <c r="E61" s="79">
        <v>231200.76</v>
      </c>
      <c r="F61" s="80" t="s">
        <v>109</v>
      </c>
    </row>
    <row r="62" spans="1:6" ht="15" customHeight="1">
      <c r="A62" s="64" t="s">
        <v>110</v>
      </c>
      <c r="B62" s="64"/>
      <c r="C62" s="64"/>
      <c r="D62" s="64"/>
      <c r="E62" s="79">
        <v>20797.86</v>
      </c>
      <c r="F62" s="80" t="s">
        <v>111</v>
      </c>
    </row>
    <row r="63" spans="1:6" ht="15" customHeight="1">
      <c r="A63" s="63" t="s">
        <v>112</v>
      </c>
      <c r="B63" s="63"/>
      <c r="C63" s="63"/>
      <c r="D63" s="63"/>
      <c r="E63" s="63"/>
      <c r="F63" s="63"/>
    </row>
    <row r="64" spans="1:6" ht="17.25" customHeight="1">
      <c r="A64" s="64" t="s">
        <v>113</v>
      </c>
      <c r="B64" s="64"/>
      <c r="C64" s="64"/>
      <c r="D64" s="64"/>
      <c r="E64" s="79">
        <v>56726.3</v>
      </c>
      <c r="F64" s="64" t="s">
        <v>114</v>
      </c>
    </row>
    <row r="65" spans="1:6" ht="14.25" customHeight="1">
      <c r="A65" s="64" t="s">
        <v>115</v>
      </c>
      <c r="B65" s="64"/>
      <c r="C65" s="64"/>
      <c r="D65" s="64"/>
      <c r="E65" s="79"/>
      <c r="F65" s="64"/>
    </row>
    <row r="66" spans="1:6" ht="15" customHeight="1">
      <c r="A66" s="63" t="s">
        <v>116</v>
      </c>
      <c r="B66" s="63"/>
      <c r="C66" s="63"/>
      <c r="D66" s="63"/>
      <c r="E66" s="63"/>
      <c r="F66" s="63"/>
    </row>
    <row r="67" spans="1:6" ht="39" customHeight="1">
      <c r="A67" s="64" t="s">
        <v>117</v>
      </c>
      <c r="B67" s="64"/>
      <c r="C67" s="64"/>
      <c r="D67" s="64"/>
      <c r="E67" s="79">
        <v>106256.68</v>
      </c>
      <c r="F67" s="80" t="s">
        <v>118</v>
      </c>
    </row>
    <row r="68" spans="1:6" ht="10.5" customHeight="1">
      <c r="A68" s="86"/>
      <c r="B68" s="86"/>
      <c r="C68" s="86"/>
      <c r="D68" s="86"/>
      <c r="E68" s="86"/>
      <c r="F68" s="86"/>
    </row>
    <row r="69" spans="1:6" ht="31.5" customHeight="1">
      <c r="A69" s="63" t="s">
        <v>119</v>
      </c>
      <c r="B69" s="63"/>
      <c r="C69" s="63"/>
      <c r="D69" s="63"/>
      <c r="E69" s="79">
        <v>41594.15</v>
      </c>
      <c r="F69" s="64" t="s">
        <v>120</v>
      </c>
    </row>
    <row r="70" spans="1:6" ht="16.5" customHeight="1">
      <c r="A70" s="87"/>
      <c r="B70" s="88"/>
      <c r="C70" s="88"/>
      <c r="D70" s="32" t="s">
        <v>42</v>
      </c>
      <c r="E70" s="89">
        <f>SUM(E69,E67,E64,E61:E62,E59,E57,E55,E51,E44,E38,E30,E4)</f>
        <v>1409929.6600000001</v>
      </c>
      <c r="F70" s="89"/>
    </row>
  </sheetData>
  <sheetProtection selectLockedCells="1" selectUnlockedCells="1"/>
  <mergeCells count="81">
    <mergeCell ref="A1:F1"/>
    <mergeCell ref="A2:D2"/>
    <mergeCell ref="A3:F3"/>
    <mergeCell ref="A4:D4"/>
    <mergeCell ref="E4:E28"/>
    <mergeCell ref="F4:F28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F29"/>
    <mergeCell ref="A30:D30"/>
    <mergeCell ref="E30:E36"/>
    <mergeCell ref="F30:F36"/>
    <mergeCell ref="A31:D31"/>
    <mergeCell ref="A32:D32"/>
    <mergeCell ref="A33:D33"/>
    <mergeCell ref="A34:D34"/>
    <mergeCell ref="A35:D35"/>
    <mergeCell ref="A36:D36"/>
    <mergeCell ref="A37:F37"/>
    <mergeCell ref="A38:D38"/>
    <mergeCell ref="E38:E42"/>
    <mergeCell ref="F38:F42"/>
    <mergeCell ref="A39:D39"/>
    <mergeCell ref="A40:D40"/>
    <mergeCell ref="A41:D41"/>
    <mergeCell ref="A42:D42"/>
    <mergeCell ref="A43:F43"/>
    <mergeCell ref="A44:D44"/>
    <mergeCell ref="E44:E49"/>
    <mergeCell ref="F44:F49"/>
    <mergeCell ref="A45:D45"/>
    <mergeCell ref="A46:D46"/>
    <mergeCell ref="A47:D47"/>
    <mergeCell ref="A48:D48"/>
    <mergeCell ref="A49:D49"/>
    <mergeCell ref="A50:F50"/>
    <mergeCell ref="A51:D51"/>
    <mergeCell ref="E51:E53"/>
    <mergeCell ref="A52:D52"/>
    <mergeCell ref="A53:D53"/>
    <mergeCell ref="A54:F54"/>
    <mergeCell ref="A55:D55"/>
    <mergeCell ref="A56:F56"/>
    <mergeCell ref="A57:D57"/>
    <mergeCell ref="A58:F58"/>
    <mergeCell ref="A59:D59"/>
    <mergeCell ref="A60:F60"/>
    <mergeCell ref="A61:D61"/>
    <mergeCell ref="A62:D62"/>
    <mergeCell ref="A63:F63"/>
    <mergeCell ref="A64:D64"/>
    <mergeCell ref="E64:E65"/>
    <mergeCell ref="F64:F65"/>
    <mergeCell ref="A65:D65"/>
    <mergeCell ref="A66:F66"/>
    <mergeCell ref="A67:D67"/>
    <mergeCell ref="A68:F68"/>
    <mergeCell ref="A69:D69"/>
    <mergeCell ref="E70:F70"/>
  </mergeCells>
  <printOptions/>
  <pageMargins left="0.2361111111111111" right="0.2361111111111111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8"/>
  <sheetViews>
    <sheetView workbookViewId="0" topLeftCell="A1">
      <selection activeCell="C8" sqref="C8"/>
    </sheetView>
  </sheetViews>
  <sheetFormatPr defaultColWidth="9.140625" defaultRowHeight="12.75"/>
  <cols>
    <col min="1" max="2" width="8.7109375" style="90" customWidth="1"/>
    <col min="3" max="3" width="16.00390625" style="90" customWidth="1"/>
    <col min="4" max="5" width="8.7109375" style="90" customWidth="1"/>
    <col min="6" max="6" width="11.140625" style="90" customWidth="1"/>
    <col min="7" max="16384" width="8.7109375" style="90" customWidth="1"/>
  </cols>
  <sheetData>
    <row r="2" spans="2:9" ht="12.75">
      <c r="B2" s="91" t="s">
        <v>146</v>
      </c>
      <c r="C2" s="91" t="s">
        <v>147</v>
      </c>
      <c r="D2" s="92">
        <v>1</v>
      </c>
      <c r="E2" s="92">
        <v>2</v>
      </c>
      <c r="F2" s="92">
        <v>3</v>
      </c>
      <c r="G2" s="92">
        <v>4</v>
      </c>
      <c r="H2" s="92">
        <v>5</v>
      </c>
      <c r="I2" s="92">
        <v>6</v>
      </c>
    </row>
    <row r="3" spans="2:9" ht="12.75">
      <c r="B3" s="93" t="s">
        <v>148</v>
      </c>
      <c r="C3" s="93">
        <f>SUM(D3:I3)</f>
        <v>3987.2</v>
      </c>
      <c r="D3" s="91">
        <v>1864.8</v>
      </c>
      <c r="E3" s="91">
        <v>2122.4</v>
      </c>
      <c r="F3" s="91"/>
      <c r="G3" s="91"/>
      <c r="H3" s="91"/>
      <c r="I3" s="91"/>
    </row>
    <row r="4" spans="2:9" ht="12.75">
      <c r="B4" s="93" t="s">
        <v>149</v>
      </c>
      <c r="C4" s="93">
        <f aca="true" t="shared" si="0" ref="C4:C14">SUM(D4:I4)</f>
        <v>6812.2</v>
      </c>
      <c r="D4" s="91">
        <v>2985.6</v>
      </c>
      <c r="E4" s="91">
        <v>3826.6</v>
      </c>
      <c r="F4" s="91"/>
      <c r="G4" s="91"/>
      <c r="H4" s="91"/>
      <c r="I4" s="91"/>
    </row>
    <row r="5" spans="2:9" ht="12.75">
      <c r="B5" s="93" t="s">
        <v>150</v>
      </c>
      <c r="C5" s="93">
        <f t="shared" si="0"/>
        <v>7846.4</v>
      </c>
      <c r="D5" s="91">
        <v>3315.2</v>
      </c>
      <c r="E5" s="91">
        <v>4531.2</v>
      </c>
      <c r="F5" s="91"/>
      <c r="G5" s="91"/>
      <c r="H5" s="91"/>
      <c r="I5" s="91"/>
    </row>
    <row r="6" spans="2:9" ht="12.75">
      <c r="B6" s="93" t="s">
        <v>151</v>
      </c>
      <c r="C6" s="93">
        <f t="shared" si="0"/>
        <v>2156</v>
      </c>
      <c r="D6" s="91">
        <v>2156</v>
      </c>
      <c r="E6" s="91"/>
      <c r="F6" s="91"/>
      <c r="G6" s="91"/>
      <c r="H6" s="91"/>
      <c r="I6" s="91"/>
    </row>
    <row r="7" spans="2:9" ht="12.75">
      <c r="B7" s="93" t="s">
        <v>152</v>
      </c>
      <c r="C7" s="93">
        <f t="shared" si="0"/>
        <v>0</v>
      </c>
      <c r="D7" s="91">
        <v>0</v>
      </c>
      <c r="E7" s="91"/>
      <c r="F7" s="91"/>
      <c r="G7" s="91"/>
      <c r="H7" s="91"/>
      <c r="I7" s="91"/>
    </row>
    <row r="8" spans="2:9" ht="12.75">
      <c r="B8" s="93" t="s">
        <v>153</v>
      </c>
      <c r="C8" s="93">
        <f t="shared" si="0"/>
        <v>1915.2</v>
      </c>
      <c r="D8" s="91">
        <v>1915.2</v>
      </c>
      <c r="E8" s="91"/>
      <c r="F8" s="91"/>
      <c r="G8" s="91"/>
      <c r="H8" s="91"/>
      <c r="I8" s="91"/>
    </row>
    <row r="9" spans="2:9" ht="12.75">
      <c r="B9" s="93" t="s">
        <v>154</v>
      </c>
      <c r="C9" s="93">
        <f t="shared" si="0"/>
        <v>4558.4</v>
      </c>
      <c r="D9" s="91">
        <v>1915.2</v>
      </c>
      <c r="E9" s="91">
        <v>2643.2</v>
      </c>
      <c r="F9" s="91"/>
      <c r="G9" s="91"/>
      <c r="H9" s="91"/>
      <c r="I9" s="91"/>
    </row>
    <row r="10" spans="2:9" ht="12.75">
      <c r="B10" s="93" t="s">
        <v>155</v>
      </c>
      <c r="C10" s="93">
        <f t="shared" si="0"/>
        <v>0</v>
      </c>
      <c r="D10" s="91">
        <v>0</v>
      </c>
      <c r="E10" s="91"/>
      <c r="F10" s="91"/>
      <c r="G10" s="91"/>
      <c r="H10" s="91"/>
      <c r="I10" s="91"/>
    </row>
    <row r="11" spans="2:9" ht="12.75">
      <c r="B11" s="93" t="s">
        <v>156</v>
      </c>
      <c r="C11" s="93">
        <f t="shared" si="0"/>
        <v>10327.2</v>
      </c>
      <c r="D11" s="91">
        <v>2122.4</v>
      </c>
      <c r="E11" s="91">
        <v>1641.6</v>
      </c>
      <c r="F11" s="91">
        <v>1803.2</v>
      </c>
      <c r="G11" s="91">
        <v>1344</v>
      </c>
      <c r="H11" s="91">
        <v>1500.8</v>
      </c>
      <c r="I11" s="94">
        <v>1915.2</v>
      </c>
    </row>
    <row r="12" spans="2:9" ht="12.75">
      <c r="B12" s="93" t="s">
        <v>157</v>
      </c>
      <c r="C12" s="93">
        <f t="shared" si="0"/>
        <v>7305.2</v>
      </c>
      <c r="D12" s="91">
        <v>1610</v>
      </c>
      <c r="E12" s="91">
        <v>2329.6</v>
      </c>
      <c r="F12" s="91">
        <v>1864.8</v>
      </c>
      <c r="G12" s="91">
        <v>1500.8</v>
      </c>
      <c r="H12" s="91"/>
      <c r="I12" s="91"/>
    </row>
    <row r="13" spans="2:9" ht="12.75">
      <c r="B13" s="93" t="s">
        <v>158</v>
      </c>
      <c r="C13" s="93">
        <f t="shared" si="0"/>
        <v>8488.2</v>
      </c>
      <c r="D13" s="91">
        <v>1646.4</v>
      </c>
      <c r="E13" s="91">
        <v>1646.4</v>
      </c>
      <c r="F13" s="91">
        <v>1943.2</v>
      </c>
      <c r="G13" s="94">
        <v>1706.6</v>
      </c>
      <c r="H13" s="94">
        <v>1545.6</v>
      </c>
      <c r="I13" s="91"/>
    </row>
    <row r="14" spans="2:9" ht="12.75">
      <c r="B14" s="93" t="s">
        <v>159</v>
      </c>
      <c r="C14" s="93">
        <f t="shared" si="0"/>
        <v>3330.3</v>
      </c>
      <c r="D14" s="91">
        <v>1915.2</v>
      </c>
      <c r="E14" s="91">
        <v>1415.1</v>
      </c>
      <c r="F14" s="91"/>
      <c r="G14" s="91"/>
      <c r="H14" s="91"/>
      <c r="I14" s="91"/>
    </row>
    <row r="15" spans="2:3" ht="12.75">
      <c r="B15" s="95" t="s">
        <v>160</v>
      </c>
      <c r="C15" s="96">
        <f>SUM(C3:C14)</f>
        <v>56726.29999999999</v>
      </c>
    </row>
    <row r="17" spans="2:6" ht="12.75">
      <c r="B17" s="91"/>
      <c r="C17" s="91" t="s">
        <v>109</v>
      </c>
      <c r="D17" s="91"/>
      <c r="E17" s="91"/>
      <c r="F17" s="91"/>
    </row>
    <row r="18" spans="2:6" ht="12.75">
      <c r="B18" s="97" t="s">
        <v>161</v>
      </c>
      <c r="C18" s="91">
        <v>2.9</v>
      </c>
      <c r="D18" s="91">
        <v>12</v>
      </c>
      <c r="E18" s="91">
        <v>6643.7</v>
      </c>
      <c r="F18" s="91">
        <f>C18*D18*E18</f>
        <v>231200.75999999998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